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336" windowHeight="4788" activeTab="2"/>
  </bookViews>
  <sheets>
    <sheet name="equipment" sheetId="1" r:id="rId1"/>
    <sheet name="onRoad" sheetId="2" r:id="rId2"/>
    <sheet name="operational" sheetId="3" r:id="rId3"/>
  </sheets>
  <definedNames/>
  <calcPr fullCalcOnLoad="1"/>
</workbook>
</file>

<file path=xl/sharedStrings.xml><?xml version="1.0" encoding="utf-8"?>
<sst xmlns="http://schemas.openxmlformats.org/spreadsheetml/2006/main" count="170" uniqueCount="75">
  <si>
    <t>fork lift</t>
  </si>
  <si>
    <t>CO</t>
  </si>
  <si>
    <t>PM10</t>
  </si>
  <si>
    <t>NOx</t>
  </si>
  <si>
    <t>ROC</t>
  </si>
  <si>
    <t xml:space="preserve"> </t>
  </si>
  <si>
    <t>rating</t>
  </si>
  <si>
    <t>SOx</t>
  </si>
  <si>
    <t>TOTAL, lb</t>
  </si>
  <si>
    <t>Loading</t>
  </si>
  <si>
    <t>percent</t>
  </si>
  <si>
    <t>crane</t>
  </si>
  <si>
    <t xml:space="preserve">HP </t>
  </si>
  <si>
    <t>concrete truck</t>
  </si>
  <si>
    <t>Max</t>
  </si>
  <si>
    <t>hrs/day</t>
  </si>
  <si>
    <t>HP-Hr</t>
  </si>
  <si>
    <t>Max-daily</t>
  </si>
  <si>
    <t>lb/day</t>
  </si>
  <si>
    <t>lb/hp-hr</t>
  </si>
  <si>
    <t>unit</t>
  </si>
  <si>
    <t>EF</t>
  </si>
  <si>
    <t>welding machine</t>
  </si>
  <si>
    <t>AQ Significance Thresholds</t>
  </si>
  <si>
    <t>Equipment - Diesel</t>
  </si>
  <si>
    <t>Source:  SCAQMD CEQA Air Quality Handbook, 1993</t>
  </si>
  <si>
    <t>Construction</t>
  </si>
  <si>
    <t>Emission Factors (EF) from Table A9-8-B:  lb/hp-hr</t>
  </si>
  <si>
    <t>Vehicle Type</t>
  </si>
  <si>
    <t>Light-Duty Trucks - Cat</t>
  </si>
  <si>
    <t>Heavy Heavy Duty Diesel Truck</t>
  </si>
  <si>
    <t>VOC</t>
  </si>
  <si>
    <t>Combustion</t>
  </si>
  <si>
    <t>g/mile</t>
  </si>
  <si>
    <t>Tire Wear</t>
  </si>
  <si>
    <t>Brake Wear</t>
  </si>
  <si>
    <t>Pm10</t>
  </si>
  <si>
    <t>*Includes exhaust and evaporative running losses</t>
  </si>
  <si>
    <t>VOC*</t>
  </si>
  <si>
    <t>Source:  CARB's MVEIG Program, 2000 (summer), non-enhanced I/M, 35 mph</t>
  </si>
  <si>
    <t>On-Road Mobile Source Running Emissions Factors</t>
  </si>
  <si>
    <t>On-Road Mobile Source Start-Up, Hot Soak and Diurnal Emission Factors</t>
  </si>
  <si>
    <t>Start-Up</t>
  </si>
  <si>
    <t>CO*</t>
  </si>
  <si>
    <t>Hot Soak</t>
  </si>
  <si>
    <t>Diurnal</t>
  </si>
  <si>
    <t>VOC**</t>
  </si>
  <si>
    <t>NOx*</t>
  </si>
  <si>
    <t>* After 720 minutes</t>
  </si>
  <si>
    <t>**Includes diurnal and resting losses</t>
  </si>
  <si>
    <t>Worker Commuting Emissions (personal vehicles and delivery trucks)</t>
  </si>
  <si>
    <t>Total Off-Site</t>
  </si>
  <si>
    <t>Number</t>
  </si>
  <si>
    <t>per day</t>
  </si>
  <si>
    <t>RT VMT</t>
  </si>
  <si>
    <t>Mi/veh</t>
  </si>
  <si>
    <t>VMT</t>
  </si>
  <si>
    <t>mi/day</t>
  </si>
  <si>
    <t>Starts</t>
  </si>
  <si>
    <t>No.Day</t>
  </si>
  <si>
    <t>Trips</t>
  </si>
  <si>
    <t>Vehicle-days</t>
  </si>
  <si>
    <t>Total</t>
  </si>
  <si>
    <t>Total Construction Emissions</t>
  </si>
  <si>
    <t>Onsite</t>
  </si>
  <si>
    <t>Offsite</t>
  </si>
  <si>
    <t>TOTAL</t>
  </si>
  <si>
    <t>CEQA Significance Level</t>
  </si>
  <si>
    <t>Significant?  (Yes/No)</t>
  </si>
  <si>
    <t>No</t>
  </si>
  <si>
    <t>Ammonia Delivery Truck</t>
  </si>
  <si>
    <t>Round trip</t>
  </si>
  <si>
    <t>veh miles</t>
  </si>
  <si>
    <t>lb/trip</t>
  </si>
  <si>
    <t>NOTE:  Project anticipates about 6-8 deliveries per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</si>
</sst>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9" fontId="0" fillId="0" borderId="13" xfId="57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6.7109375" style="0" customWidth="1"/>
    <col min="2" max="2" width="6.00390625" style="0" customWidth="1"/>
    <col min="3" max="3" width="8.140625" style="0" customWidth="1"/>
    <col min="4" max="4" width="7.7109375" style="0" customWidth="1"/>
    <col min="5" max="5" width="8.7109375" style="0" customWidth="1"/>
    <col min="6" max="6" width="7.28125" style="0" customWidth="1"/>
    <col min="7" max="7" width="6.57421875" style="0" customWidth="1"/>
    <col min="8" max="8" width="7.57421875" style="0" customWidth="1"/>
    <col min="9" max="9" width="6.7109375" style="0" customWidth="1"/>
    <col min="10" max="10" width="6.8515625" style="0" customWidth="1"/>
    <col min="11" max="11" width="6.28125" style="0" customWidth="1"/>
    <col min="12" max="12" width="7.7109375" style="0" customWidth="1"/>
    <col min="13" max="13" width="6.00390625" style="0" customWidth="1"/>
    <col min="14" max="15" width="7.28125" style="0" customWidth="1"/>
    <col min="16" max="16" width="7.00390625" style="0" customWidth="1"/>
  </cols>
  <sheetData>
    <row r="1" ht="12.75">
      <c r="A1" t="s">
        <v>5</v>
      </c>
    </row>
    <row r="2" spans="1:7" ht="12.75">
      <c r="A2" t="s">
        <v>5</v>
      </c>
      <c r="B2" t="s">
        <v>5</v>
      </c>
      <c r="G2" t="s">
        <v>5</v>
      </c>
    </row>
    <row r="3" ht="12.75">
      <c r="F3" t="s">
        <v>27</v>
      </c>
    </row>
    <row r="4" ht="13.5" thickBot="1"/>
    <row r="5" spans="1:16" ht="12.75">
      <c r="A5" s="7" t="s">
        <v>26</v>
      </c>
      <c r="B5" s="8" t="s">
        <v>12</v>
      </c>
      <c r="C5" s="8" t="s">
        <v>9</v>
      </c>
      <c r="D5" s="8" t="s">
        <v>14</v>
      </c>
      <c r="E5" s="8" t="s">
        <v>17</v>
      </c>
      <c r="F5" s="8" t="s">
        <v>21</v>
      </c>
      <c r="G5" s="8" t="s">
        <v>21</v>
      </c>
      <c r="H5" s="8" t="s">
        <v>18</v>
      </c>
      <c r="I5" s="8" t="s">
        <v>21</v>
      </c>
      <c r="J5" s="8" t="s">
        <v>18</v>
      </c>
      <c r="K5" s="8" t="s">
        <v>21</v>
      </c>
      <c r="L5" s="8" t="s">
        <v>18</v>
      </c>
      <c r="M5" s="8" t="s">
        <v>21</v>
      </c>
      <c r="N5" s="8" t="s">
        <v>18</v>
      </c>
      <c r="O5" s="8" t="s">
        <v>21</v>
      </c>
      <c r="P5" s="8" t="s">
        <v>18</v>
      </c>
    </row>
    <row r="6" spans="1:16" ht="12.75">
      <c r="A6" s="9" t="s">
        <v>24</v>
      </c>
      <c r="B6" s="5" t="s">
        <v>6</v>
      </c>
      <c r="C6" s="5" t="s">
        <v>10</v>
      </c>
      <c r="D6" s="5" t="s">
        <v>15</v>
      </c>
      <c r="E6" s="5" t="s">
        <v>16</v>
      </c>
      <c r="F6" s="5" t="s">
        <v>20</v>
      </c>
      <c r="G6" s="5" t="s">
        <v>1</v>
      </c>
      <c r="H6" s="5" t="s">
        <v>1</v>
      </c>
      <c r="I6" s="5" t="s">
        <v>4</v>
      </c>
      <c r="J6" s="5" t="s">
        <v>4</v>
      </c>
      <c r="K6" s="5" t="s">
        <v>3</v>
      </c>
      <c r="L6" s="5" t="s">
        <v>3</v>
      </c>
      <c r="M6" s="5" t="s">
        <v>7</v>
      </c>
      <c r="N6" s="5" t="s">
        <v>7</v>
      </c>
      <c r="O6" s="5" t="s">
        <v>2</v>
      </c>
      <c r="P6" s="10" t="s">
        <v>2</v>
      </c>
    </row>
    <row r="7" spans="1:16" ht="12.75">
      <c r="A7" s="11" t="s">
        <v>0</v>
      </c>
      <c r="B7" s="6">
        <v>175</v>
      </c>
      <c r="C7" s="12">
        <v>0.3</v>
      </c>
      <c r="D7" s="15">
        <v>6</v>
      </c>
      <c r="E7" s="6">
        <f>(B7*D7)*C7</f>
        <v>315</v>
      </c>
      <c r="F7" s="6" t="s">
        <v>19</v>
      </c>
      <c r="G7" s="6">
        <v>0.013</v>
      </c>
      <c r="H7" s="6">
        <f>G7*$D$7</f>
        <v>0.078</v>
      </c>
      <c r="I7" s="6">
        <v>0.003</v>
      </c>
      <c r="J7" s="6">
        <f>I7*$D$7</f>
        <v>0.018000000000000002</v>
      </c>
      <c r="K7" s="6">
        <v>0.031</v>
      </c>
      <c r="L7" s="6">
        <f>K7*$D$7</f>
        <v>0.186</v>
      </c>
      <c r="M7" s="6">
        <v>0.002</v>
      </c>
      <c r="N7" s="6">
        <f>M7*$D$7</f>
        <v>0.012</v>
      </c>
      <c r="O7" s="6">
        <v>0.0015</v>
      </c>
      <c r="P7" s="6">
        <f>O7*$D$7</f>
        <v>0.009000000000000001</v>
      </c>
    </row>
    <row r="8" spans="1:16" ht="12.75">
      <c r="A8" s="11" t="s">
        <v>13</v>
      </c>
      <c r="B8" s="6">
        <v>300</v>
      </c>
      <c r="C8" s="12">
        <v>0.62</v>
      </c>
      <c r="D8" s="15">
        <v>6</v>
      </c>
      <c r="E8" s="6">
        <f>(B8*D8)*C8</f>
        <v>1116</v>
      </c>
      <c r="F8" s="6" t="s">
        <v>19</v>
      </c>
      <c r="G8" s="6">
        <v>0.006</v>
      </c>
      <c r="H8" s="6">
        <f>G8*$E$8</f>
        <v>6.696</v>
      </c>
      <c r="I8" s="6">
        <v>0.002</v>
      </c>
      <c r="J8" s="6">
        <f>I8*$E$8</f>
        <v>2.232</v>
      </c>
      <c r="K8" s="6">
        <v>0.021</v>
      </c>
      <c r="L8" s="6">
        <f>K8*$E$8</f>
        <v>23.436</v>
      </c>
      <c r="M8" s="6">
        <v>0.002</v>
      </c>
      <c r="N8" s="6">
        <f>M8*$E$8</f>
        <v>2.232</v>
      </c>
      <c r="O8" s="6">
        <v>0.0015</v>
      </c>
      <c r="P8" s="6">
        <f>O8*$E$8</f>
        <v>1.674</v>
      </c>
    </row>
    <row r="9" spans="1:16" ht="12.75">
      <c r="A9" s="11" t="s">
        <v>11</v>
      </c>
      <c r="B9" s="6">
        <v>300</v>
      </c>
      <c r="C9" s="12">
        <v>0.43</v>
      </c>
      <c r="D9" s="15">
        <v>6</v>
      </c>
      <c r="E9" s="6">
        <f>(B9*D9)*C9</f>
        <v>774</v>
      </c>
      <c r="F9" s="6" t="s">
        <v>19</v>
      </c>
      <c r="G9" s="6">
        <v>0.009</v>
      </c>
      <c r="H9" s="6">
        <f>G9*$E$9</f>
        <v>6.965999999999999</v>
      </c>
      <c r="I9" s="6">
        <v>0.003</v>
      </c>
      <c r="J9" s="6">
        <f>I9*$E$9</f>
        <v>2.322</v>
      </c>
      <c r="K9" s="6">
        <v>0.023</v>
      </c>
      <c r="L9" s="6">
        <f>K9*$E$9</f>
        <v>17.802</v>
      </c>
      <c r="M9" s="6">
        <v>0.002</v>
      </c>
      <c r="N9" s="6">
        <f>M9*$E$9</f>
        <v>1.548</v>
      </c>
      <c r="O9" s="6">
        <v>0.0015</v>
      </c>
      <c r="P9" s="6">
        <f>O9*$E$9</f>
        <v>1.161</v>
      </c>
    </row>
    <row r="10" spans="1:16" ht="13.5" thickBot="1">
      <c r="A10" s="11" t="s">
        <v>22</v>
      </c>
      <c r="B10" s="6">
        <v>65</v>
      </c>
      <c r="C10" s="12">
        <v>0.45</v>
      </c>
      <c r="D10" s="15">
        <v>6</v>
      </c>
      <c r="E10" s="6">
        <f>(B10*D10)*C10</f>
        <v>175.5</v>
      </c>
      <c r="F10" s="6" t="s">
        <v>19</v>
      </c>
      <c r="G10" s="6">
        <v>0.02</v>
      </c>
      <c r="H10" s="6">
        <f>G10*$E$9</f>
        <v>15.48</v>
      </c>
      <c r="I10" s="6">
        <v>0.003</v>
      </c>
      <c r="J10" s="6">
        <f>I10*$E$9</f>
        <v>2.322</v>
      </c>
      <c r="K10" s="6">
        <v>0.024</v>
      </c>
      <c r="L10" s="6">
        <f>K10*$E$9</f>
        <v>18.576</v>
      </c>
      <c r="M10" s="6">
        <v>0.002</v>
      </c>
      <c r="N10" s="6">
        <f>M10*$E$9</f>
        <v>1.548</v>
      </c>
      <c r="O10" s="6">
        <v>0.0015</v>
      </c>
      <c r="P10" s="6">
        <f>O10*$E$9</f>
        <v>1.161</v>
      </c>
    </row>
    <row r="11" spans="1:16" ht="13.5" thickBot="1">
      <c r="A11" s="1" t="s">
        <v>8</v>
      </c>
      <c r="B11" s="2"/>
      <c r="C11" s="2"/>
      <c r="D11" s="2"/>
      <c r="E11" s="2"/>
      <c r="F11" s="2"/>
      <c r="G11" s="2"/>
      <c r="H11" s="3">
        <f>SUM(H7:H10)</f>
        <v>29.22</v>
      </c>
      <c r="I11" s="3"/>
      <c r="J11" s="3">
        <f>SUM(J7:J10)</f>
        <v>6.894</v>
      </c>
      <c r="K11" s="3"/>
      <c r="L11" s="3">
        <f>SUM(L7:L10)</f>
        <v>60</v>
      </c>
      <c r="M11" s="3"/>
      <c r="N11" s="3">
        <f>SUM(N7:N10)</f>
        <v>5.34</v>
      </c>
      <c r="O11" s="3"/>
      <c r="P11" s="4">
        <f>SUM(P7:P10)</f>
        <v>4.005</v>
      </c>
    </row>
    <row r="12" ht="13.5" thickBot="1"/>
    <row r="13" spans="1:16" ht="13.5" thickBot="1">
      <c r="A13" s="1" t="s">
        <v>23</v>
      </c>
      <c r="B13" s="2"/>
      <c r="C13" s="2"/>
      <c r="D13" s="2"/>
      <c r="E13" s="2"/>
      <c r="F13" s="2"/>
      <c r="G13" s="2"/>
      <c r="H13" s="2">
        <v>550</v>
      </c>
      <c r="I13" s="2"/>
      <c r="J13" s="2">
        <v>75</v>
      </c>
      <c r="K13" s="2"/>
      <c r="L13" s="2">
        <v>100</v>
      </c>
      <c r="M13" s="2"/>
      <c r="N13" s="2">
        <v>150</v>
      </c>
      <c r="O13" s="2"/>
      <c r="P13" s="13">
        <v>150</v>
      </c>
    </row>
    <row r="15" ht="12.75">
      <c r="A15" t="s">
        <v>25</v>
      </c>
    </row>
  </sheetData>
  <sheetProtection/>
  <printOptions/>
  <pageMargins left="0.5" right="0.5" top="1" bottom="1" header="0.5" footer="0.5"/>
  <pageSetup fitToHeight="1" fitToWidth="1" horizontalDpi="600" verticalDpi="600" orientation="landscape" r:id="rId1"/>
  <headerFooter alignWithMargins="0">
    <oddHeader>&amp;C&amp;"Arial,Bold"&amp;14TABLE 3.5-4
 RELIANT ETIWANDA CONSTRUCTION EMISSIONS</oddHeader>
    <oddFooter>&amp;L &amp;"Arial,Italic"Mitigated Negative Declaration
SCR Installation at Reliant Energy Etiwanda&amp;R&amp;"Arial,Italic"February,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2">
      <selection activeCell="B26" sqref="B26"/>
    </sheetView>
  </sheetViews>
  <sheetFormatPr defaultColWidth="9.140625" defaultRowHeight="12.75"/>
  <cols>
    <col min="1" max="1" width="26.57421875" style="0" customWidth="1"/>
    <col min="6" max="6" width="7.28125" style="0" customWidth="1"/>
    <col min="7" max="7" width="9.28125" style="0" customWidth="1"/>
    <col min="8" max="8" width="4.7109375" style="0" customWidth="1"/>
    <col min="9" max="9" width="4.421875" style="0" customWidth="1"/>
    <col min="10" max="10" width="4.7109375" style="0" customWidth="1"/>
    <col min="11" max="11" width="5.7109375" style="0" customWidth="1"/>
    <col min="12" max="12" width="6.8515625" style="0" customWidth="1"/>
    <col min="13" max="13" width="8.28125" style="0" customWidth="1"/>
    <col min="14" max="14" width="6.28125" style="0" customWidth="1"/>
  </cols>
  <sheetData>
    <row r="2" ht="14.25" thickBot="1">
      <c r="A2" s="30" t="s">
        <v>40</v>
      </c>
    </row>
    <row r="3" spans="1:7" ht="12.75">
      <c r="A3" s="18"/>
      <c r="B3" s="35"/>
      <c r="C3" s="35"/>
      <c r="D3" s="35"/>
      <c r="E3" s="35" t="s">
        <v>32</v>
      </c>
      <c r="F3" s="35" t="s">
        <v>34</v>
      </c>
      <c r="G3" s="36" t="s">
        <v>35</v>
      </c>
    </row>
    <row r="4" spans="1:7" ht="12.75">
      <c r="A4" s="22"/>
      <c r="B4" s="37" t="s">
        <v>1</v>
      </c>
      <c r="C4" s="37" t="s">
        <v>38</v>
      </c>
      <c r="D4" s="37" t="s">
        <v>3</v>
      </c>
      <c r="E4" s="37" t="s">
        <v>2</v>
      </c>
      <c r="F4" s="37" t="s">
        <v>2</v>
      </c>
      <c r="G4" s="38" t="s">
        <v>36</v>
      </c>
    </row>
    <row r="5" spans="1:7" ht="13.5" thickBot="1">
      <c r="A5" s="24" t="s">
        <v>28</v>
      </c>
      <c r="B5" s="39" t="s">
        <v>33</v>
      </c>
      <c r="C5" s="39" t="s">
        <v>33</v>
      </c>
      <c r="D5" s="39" t="s">
        <v>33</v>
      </c>
      <c r="E5" s="39" t="s">
        <v>33</v>
      </c>
      <c r="F5" s="39" t="s">
        <v>33</v>
      </c>
      <c r="G5" s="40" t="s">
        <v>33</v>
      </c>
    </row>
    <row r="6" spans="1:7" ht="12.75">
      <c r="A6" s="25" t="s">
        <v>29</v>
      </c>
      <c r="B6" s="41">
        <v>4.02</v>
      </c>
      <c r="C6" s="41">
        <v>0.39</v>
      </c>
      <c r="D6" s="41">
        <v>0.78</v>
      </c>
      <c r="E6" s="42">
        <v>0</v>
      </c>
      <c r="F6" s="41">
        <v>0.01</v>
      </c>
      <c r="G6" s="43">
        <v>0.01</v>
      </c>
    </row>
    <row r="7" spans="1:7" ht="13.5" thickBot="1">
      <c r="A7" s="28" t="s">
        <v>30</v>
      </c>
      <c r="B7" s="44">
        <v>7.2</v>
      </c>
      <c r="C7" s="44">
        <v>1.22</v>
      </c>
      <c r="D7" s="44">
        <v>9.2</v>
      </c>
      <c r="E7" s="44">
        <v>0.67</v>
      </c>
      <c r="F7" s="44">
        <v>0.04</v>
      </c>
      <c r="G7" s="45">
        <v>0.01</v>
      </c>
    </row>
    <row r="9" ht="12.75">
      <c r="A9" s="16" t="s">
        <v>39</v>
      </c>
    </row>
    <row r="10" ht="12.75">
      <c r="A10" s="16" t="s">
        <v>37</v>
      </c>
    </row>
    <row r="12" ht="14.25" thickBot="1">
      <c r="A12" s="30" t="s">
        <v>41</v>
      </c>
    </row>
    <row r="13" spans="1:6" ht="12.75">
      <c r="A13" s="25"/>
      <c r="B13" s="46" t="s">
        <v>42</v>
      </c>
      <c r="C13" s="46" t="s">
        <v>42</v>
      </c>
      <c r="D13" s="46" t="s">
        <v>44</v>
      </c>
      <c r="E13" s="46" t="s">
        <v>45</v>
      </c>
      <c r="F13" s="47" t="s">
        <v>42</v>
      </c>
    </row>
    <row r="14" spans="1:6" ht="13.5" thickBot="1">
      <c r="A14" s="28" t="s">
        <v>28</v>
      </c>
      <c r="B14" s="48" t="s">
        <v>43</v>
      </c>
      <c r="C14" s="48" t="s">
        <v>38</v>
      </c>
      <c r="D14" s="48" t="s">
        <v>31</v>
      </c>
      <c r="E14" s="48" t="s">
        <v>46</v>
      </c>
      <c r="F14" s="49" t="s">
        <v>47</v>
      </c>
    </row>
    <row r="15" spans="1:6" ht="12.75">
      <c r="A15" s="25" t="s">
        <v>29</v>
      </c>
      <c r="B15" s="41">
        <v>45.7</v>
      </c>
      <c r="C15" s="41">
        <v>4.08</v>
      </c>
      <c r="D15" s="41">
        <v>0.62</v>
      </c>
      <c r="E15" s="41">
        <v>18.96</v>
      </c>
      <c r="F15" s="43">
        <v>2.42</v>
      </c>
    </row>
    <row r="16" spans="1:6" ht="13.5" thickBot="1">
      <c r="A16" s="28" t="s">
        <v>30</v>
      </c>
      <c r="B16" s="44">
        <v>0</v>
      </c>
      <c r="C16" s="44">
        <v>0</v>
      </c>
      <c r="D16" s="44">
        <v>0</v>
      </c>
      <c r="E16" s="44">
        <v>0</v>
      </c>
      <c r="F16" s="45">
        <v>0</v>
      </c>
    </row>
    <row r="18" ht="12.75">
      <c r="A18" s="16" t="s">
        <v>39</v>
      </c>
    </row>
    <row r="19" ht="12.75">
      <c r="A19" s="16" t="s">
        <v>48</v>
      </c>
    </row>
    <row r="20" ht="12.75">
      <c r="A20" s="16" t="s">
        <v>49</v>
      </c>
    </row>
    <row r="22" ht="14.25" thickBot="1">
      <c r="A22" s="30" t="s">
        <v>50</v>
      </c>
    </row>
    <row r="23" spans="1:14" ht="12.75">
      <c r="A23" s="18"/>
      <c r="B23" s="35" t="s">
        <v>52</v>
      </c>
      <c r="C23" s="35" t="s">
        <v>54</v>
      </c>
      <c r="D23" s="35" t="s">
        <v>56</v>
      </c>
      <c r="E23" s="35" t="s">
        <v>58</v>
      </c>
      <c r="F23" s="35" t="s">
        <v>60</v>
      </c>
      <c r="G23" s="35" t="s">
        <v>61</v>
      </c>
      <c r="H23" s="35" t="s">
        <v>1</v>
      </c>
      <c r="I23" s="35" t="s">
        <v>31</v>
      </c>
      <c r="J23" s="35" t="s">
        <v>3</v>
      </c>
      <c r="K23" s="35" t="s">
        <v>2</v>
      </c>
      <c r="L23" s="35" t="s">
        <v>2</v>
      </c>
      <c r="M23" s="35" t="s">
        <v>2</v>
      </c>
      <c r="N23" s="36" t="s">
        <v>2</v>
      </c>
    </row>
    <row r="24" spans="1:14" ht="13.5" thickBot="1">
      <c r="A24" s="22" t="s">
        <v>28</v>
      </c>
      <c r="B24" s="37" t="s">
        <v>53</v>
      </c>
      <c r="C24" s="37" t="s">
        <v>55</v>
      </c>
      <c r="D24" s="37" t="s">
        <v>57</v>
      </c>
      <c r="E24" s="37" t="s">
        <v>59</v>
      </c>
      <c r="F24" s="37" t="s">
        <v>59</v>
      </c>
      <c r="G24" s="37" t="s">
        <v>59</v>
      </c>
      <c r="H24" s="37" t="s">
        <v>18</v>
      </c>
      <c r="I24" s="37" t="s">
        <v>18</v>
      </c>
      <c r="J24" s="37" t="s">
        <v>18</v>
      </c>
      <c r="K24" s="37" t="s">
        <v>18</v>
      </c>
      <c r="L24" s="37" t="s">
        <v>18</v>
      </c>
      <c r="M24" s="37" t="s">
        <v>18</v>
      </c>
      <c r="N24" s="38" t="s">
        <v>18</v>
      </c>
    </row>
    <row r="25" spans="1:15" ht="12.75">
      <c r="A25" s="25" t="s">
        <v>29</v>
      </c>
      <c r="B25" s="41">
        <v>80</v>
      </c>
      <c r="C25" s="41">
        <v>30</v>
      </c>
      <c r="D25" s="41">
        <v>550</v>
      </c>
      <c r="E25" s="41">
        <v>20</v>
      </c>
      <c r="F25" s="41">
        <v>20</v>
      </c>
      <c r="G25" s="41">
        <v>10</v>
      </c>
      <c r="H25" s="41">
        <v>6</v>
      </c>
      <c r="I25" s="41">
        <v>1</v>
      </c>
      <c r="J25" s="41">
        <v>1</v>
      </c>
      <c r="K25" s="41">
        <v>0</v>
      </c>
      <c r="L25" s="41">
        <v>0</v>
      </c>
      <c r="M25" s="41">
        <v>0</v>
      </c>
      <c r="N25" s="43">
        <v>0</v>
      </c>
      <c r="O25" s="16"/>
    </row>
    <row r="26" spans="1:15" ht="13.5" thickBot="1">
      <c r="A26" s="31" t="s">
        <v>30</v>
      </c>
      <c r="B26" s="51">
        <v>5</v>
      </c>
      <c r="C26" s="51">
        <v>70</v>
      </c>
      <c r="D26" s="51">
        <v>350</v>
      </c>
      <c r="E26" s="51">
        <v>10</v>
      </c>
      <c r="F26" s="51">
        <v>10</v>
      </c>
      <c r="G26" s="51">
        <v>5</v>
      </c>
      <c r="H26" s="51">
        <v>6</v>
      </c>
      <c r="I26" s="51">
        <v>1</v>
      </c>
      <c r="J26" s="51">
        <v>7</v>
      </c>
      <c r="K26" s="51">
        <v>1</v>
      </c>
      <c r="L26" s="51">
        <v>0</v>
      </c>
      <c r="M26" s="51">
        <v>0</v>
      </c>
      <c r="N26" s="52">
        <v>1</v>
      </c>
      <c r="O26" s="16"/>
    </row>
    <row r="27" spans="1:15" ht="13.5" thickBot="1">
      <c r="A27" s="1" t="s">
        <v>51</v>
      </c>
      <c r="B27" s="53"/>
      <c r="C27" s="53"/>
      <c r="D27" s="53"/>
      <c r="E27" s="53"/>
      <c r="F27" s="53"/>
      <c r="G27" s="53"/>
      <c r="H27" s="54">
        <f>SUM(H25:H26)</f>
        <v>12</v>
      </c>
      <c r="I27" s="54">
        <f>SUM(I25:I26)</f>
        <v>2</v>
      </c>
      <c r="J27" s="54">
        <f>SUM(J25:J26)</f>
        <v>8</v>
      </c>
      <c r="K27" s="54">
        <v>1</v>
      </c>
      <c r="L27" s="54">
        <v>0</v>
      </c>
      <c r="M27" s="54">
        <v>0</v>
      </c>
      <c r="N27" s="55">
        <v>1</v>
      </c>
      <c r="O27" s="16"/>
    </row>
    <row r="29" ht="14.25" thickBot="1">
      <c r="A29" s="30" t="s">
        <v>63</v>
      </c>
    </row>
    <row r="30" spans="1:6" ht="12.75">
      <c r="A30" s="25"/>
      <c r="B30" s="35" t="s">
        <v>1</v>
      </c>
      <c r="C30" s="35" t="s">
        <v>31</v>
      </c>
      <c r="D30" s="35" t="s">
        <v>3</v>
      </c>
      <c r="E30" s="35" t="s">
        <v>7</v>
      </c>
      <c r="F30" s="36" t="s">
        <v>2</v>
      </c>
    </row>
    <row r="31" spans="1:6" ht="13.5" thickBot="1">
      <c r="A31" s="28"/>
      <c r="B31" s="39" t="s">
        <v>18</v>
      </c>
      <c r="C31" s="39" t="s">
        <v>18</v>
      </c>
      <c r="D31" s="39" t="s">
        <v>18</v>
      </c>
      <c r="E31" s="39" t="s">
        <v>18</v>
      </c>
      <c r="F31" s="40" t="s">
        <v>18</v>
      </c>
    </row>
    <row r="32" spans="1:6" ht="12.75">
      <c r="A32" s="25" t="s">
        <v>64</v>
      </c>
      <c r="B32" s="26">
        <v>65</v>
      </c>
      <c r="C32" s="26">
        <v>13</v>
      </c>
      <c r="D32" s="26">
        <v>90</v>
      </c>
      <c r="E32" s="26">
        <v>7</v>
      </c>
      <c r="F32" s="27">
        <v>5</v>
      </c>
    </row>
    <row r="33" spans="1:6" ht="12.75">
      <c r="A33" s="31" t="s">
        <v>65</v>
      </c>
      <c r="B33" s="50">
        <v>12</v>
      </c>
      <c r="C33" s="50">
        <v>2</v>
      </c>
      <c r="D33" s="50">
        <v>8</v>
      </c>
      <c r="E33" s="50">
        <v>1</v>
      </c>
      <c r="F33" s="56">
        <v>0</v>
      </c>
    </row>
    <row r="34" spans="1:6" ht="12.75">
      <c r="A34" s="22" t="s">
        <v>66</v>
      </c>
      <c r="B34" s="14">
        <f>SUM(B32:B33)</f>
        <v>77</v>
      </c>
      <c r="C34" s="14">
        <f>SUM(C32:C33)</f>
        <v>15</v>
      </c>
      <c r="D34" s="14">
        <f>SUM(D32:D33)</f>
        <v>98</v>
      </c>
      <c r="E34" s="14">
        <f>SUM(E32:E33)</f>
        <v>8</v>
      </c>
      <c r="F34" s="23">
        <f>SUM(F32:F33)</f>
        <v>5</v>
      </c>
    </row>
    <row r="35" spans="1:6" ht="12.75">
      <c r="A35" s="22" t="s">
        <v>67</v>
      </c>
      <c r="B35" s="14">
        <v>550</v>
      </c>
      <c r="C35" s="14">
        <v>75</v>
      </c>
      <c r="D35" s="14">
        <v>100</v>
      </c>
      <c r="E35" s="14">
        <v>150</v>
      </c>
      <c r="F35" s="23">
        <v>150</v>
      </c>
    </row>
    <row r="36" spans="1:6" ht="13.5" thickBot="1">
      <c r="A36" s="24" t="s">
        <v>68</v>
      </c>
      <c r="B36" s="57" t="s">
        <v>69</v>
      </c>
      <c r="C36" s="57" t="s">
        <v>69</v>
      </c>
      <c r="D36" s="57" t="s">
        <v>69</v>
      </c>
      <c r="E36" s="57" t="s">
        <v>69</v>
      </c>
      <c r="F36" s="58" t="s">
        <v>69</v>
      </c>
    </row>
  </sheetData>
  <sheetProtection/>
  <printOptions/>
  <pageMargins left="0.25" right="0" top="1" bottom="1" header="0.5" footer="0.5"/>
  <pageSetup horizontalDpi="600" verticalDpi="600" orientation="landscape" r:id="rId1"/>
  <headerFooter alignWithMargins="0">
    <oddHeader>&amp;C&amp;"Arial,Bold"&amp;14TABLE 3.5-5  RELIANT ETIWANDA
ON-ROAD MOBILE SOURCE RUNNING EMISSIONS</oddHeader>
    <oddFooter>&amp;L&amp;"Arial,Italic"Mitigated Negative Declaration
SCR Installation at Reliant Energy Etiwanda&amp;R&amp;"Arial,Italic"February,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6.28125" style="0" customWidth="1"/>
    <col min="2" max="2" width="7.7109375" style="0" customWidth="1"/>
    <col min="3" max="3" width="4.7109375" style="0" customWidth="1"/>
    <col min="4" max="4" width="5.7109375" style="0" customWidth="1"/>
    <col min="5" max="5" width="5.28125" style="0" customWidth="1"/>
    <col min="7" max="7" width="7.421875" style="0" customWidth="1"/>
    <col min="9" max="9" width="6.7109375" style="0" customWidth="1"/>
    <col min="10" max="11" width="6.00390625" style="0" customWidth="1"/>
    <col min="12" max="12" width="7.28125" style="0" customWidth="1"/>
  </cols>
  <sheetData>
    <row r="2" ht="12.75">
      <c r="A2" s="65"/>
    </row>
    <row r="4" spans="1:2" ht="13.5">
      <c r="A4" s="30" t="s">
        <v>40</v>
      </c>
      <c r="B4" s="30"/>
    </row>
    <row r="5" spans="1:2" ht="14.25" thickBot="1">
      <c r="A5" s="30"/>
      <c r="B5" s="30"/>
    </row>
    <row r="6" spans="1:12" ht="12.75">
      <c r="A6" s="18"/>
      <c r="B6" s="19"/>
      <c r="C6" s="35"/>
      <c r="D6" s="35"/>
      <c r="E6" s="35"/>
      <c r="F6" s="35" t="s">
        <v>32</v>
      </c>
      <c r="G6" s="35" t="s">
        <v>34</v>
      </c>
      <c r="H6" s="36" t="s">
        <v>35</v>
      </c>
      <c r="I6" s="62"/>
      <c r="J6" s="20"/>
      <c r="K6" s="20"/>
      <c r="L6" s="21" t="s">
        <v>62</v>
      </c>
    </row>
    <row r="7" spans="1:12" ht="12.75">
      <c r="A7" s="22"/>
      <c r="B7" s="37" t="s">
        <v>71</v>
      </c>
      <c r="C7" s="37" t="s">
        <v>1</v>
      </c>
      <c r="D7" s="37" t="s">
        <v>38</v>
      </c>
      <c r="E7" s="37" t="s">
        <v>3</v>
      </c>
      <c r="F7" s="37" t="s">
        <v>2</v>
      </c>
      <c r="G7" s="37" t="s">
        <v>2</v>
      </c>
      <c r="H7" s="38" t="s">
        <v>36</v>
      </c>
      <c r="I7" s="63" t="s">
        <v>1</v>
      </c>
      <c r="J7" s="17" t="s">
        <v>31</v>
      </c>
      <c r="K7" s="17" t="s">
        <v>3</v>
      </c>
      <c r="L7" s="32" t="s">
        <v>2</v>
      </c>
    </row>
    <row r="8" spans="1:12" ht="13.5" thickBot="1">
      <c r="A8" s="24" t="s">
        <v>70</v>
      </c>
      <c r="B8" s="39" t="s">
        <v>72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40" t="s">
        <v>33</v>
      </c>
      <c r="I8" s="64" t="s">
        <v>73</v>
      </c>
      <c r="J8" s="33" t="s">
        <v>73</v>
      </c>
      <c r="K8" s="33" t="s">
        <v>73</v>
      </c>
      <c r="L8" s="34" t="s">
        <v>73</v>
      </c>
    </row>
    <row r="9" spans="1:12" ht="13.5" thickBot="1">
      <c r="A9" s="28" t="s">
        <v>30</v>
      </c>
      <c r="B9" s="29">
        <v>80</v>
      </c>
      <c r="C9" s="44">
        <v>7.2</v>
      </c>
      <c r="D9" s="44">
        <v>1.22</v>
      </c>
      <c r="E9" s="44">
        <v>9.2</v>
      </c>
      <c r="F9" s="44">
        <v>0.67</v>
      </c>
      <c r="G9" s="44">
        <v>0.04</v>
      </c>
      <c r="H9" s="45">
        <v>0.01</v>
      </c>
      <c r="I9" s="59">
        <f>($B$9*C9)/454</f>
        <v>1.2687224669603525</v>
      </c>
      <c r="J9" s="60">
        <f>($B$9*D9)/454</f>
        <v>0.21497797356828194</v>
      </c>
      <c r="K9" s="60">
        <f>($B$9*E9)/454</f>
        <v>1.6211453744493391</v>
      </c>
      <c r="L9" s="61">
        <f>((F9+G9+H9)*B9)/454</f>
        <v>0.12687224669603525</v>
      </c>
    </row>
    <row r="12" ht="12.75">
      <c r="A12" s="16" t="s">
        <v>74</v>
      </c>
    </row>
    <row r="14" spans="1:2" ht="12.75">
      <c r="A14" s="16" t="s">
        <v>39</v>
      </c>
      <c r="B14" s="16"/>
    </row>
    <row r="15" spans="1:2" ht="12.75">
      <c r="A15" s="16" t="s">
        <v>37</v>
      </c>
      <c r="B15" s="1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&amp;C&amp;"Arial,Bold"&amp;14TABLE 3.5-6
OPERATIONAL EMISSIONS FROM MOBILE SOURCE</oddHeader>
    <oddFooter>&amp;L&amp;"Arial,Italic"Mitigated Negative Declaration
SCR Installation at Reliant Energy Etiwanda&amp;R&amp;"Arial,Italic"February,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Hann</dc:creator>
  <cp:keywords/>
  <dc:description/>
  <cp:lastModifiedBy>dsasaki</cp:lastModifiedBy>
  <cp:lastPrinted>2001-02-03T00:45:16Z</cp:lastPrinted>
  <dcterms:created xsi:type="dcterms:W3CDTF">2001-01-06T02:04:17Z</dcterms:created>
  <dcterms:modified xsi:type="dcterms:W3CDTF">2014-08-06T19:04:46Z</dcterms:modified>
  <cp:category/>
  <cp:version/>
  <cp:contentType/>
  <cp:contentStatus/>
</cp:coreProperties>
</file>