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280" windowHeight="66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<sst xmlns="http://schemas.openxmlformats.org/spreadsheetml/2006/main" count="211" uniqueCount="58">
  <si>
    <t>NOx</t>
  </si>
  <si>
    <t>ROG</t>
  </si>
  <si>
    <t>PM</t>
  </si>
  <si>
    <t>Engine</t>
  </si>
  <si>
    <t>75 - 99</t>
  </si>
  <si>
    <t>Size (hp)</t>
  </si>
  <si>
    <t>100 - 174</t>
  </si>
  <si>
    <t>175 - 299</t>
  </si>
  <si>
    <t>300 - 600</t>
  </si>
  <si>
    <t>Year</t>
  </si>
  <si>
    <t>pre 1988</t>
  </si>
  <si>
    <t>1970-71</t>
  </si>
  <si>
    <t>1972-79</t>
  </si>
  <si>
    <t>1980-84</t>
  </si>
  <si>
    <t>pre 1970</t>
  </si>
  <si>
    <t>1985-87</t>
  </si>
  <si>
    <t>Model</t>
  </si>
  <si>
    <t>1988+</t>
  </si>
  <si>
    <t>1987+</t>
  </si>
  <si>
    <t>http://www.arb.ca.gov/msprog/moyer/guidelines/2005_Carl_Moyer_Guidelines_Part4.pdf</t>
  </si>
  <si>
    <t>Source: ARB Table 1 &gt; &gt;</t>
  </si>
  <si>
    <t>Source: Carl Moyer Table B-12 &gt; &gt; &gt;</t>
  </si>
  <si>
    <t>Uncontrolled to Tier 1</t>
  </si>
  <si>
    <t>Uncontrolled to Tier 2</t>
  </si>
  <si>
    <t>Uncontrolled to Tier 3</t>
  </si>
  <si>
    <t>Uncontrolled to Tier 4</t>
  </si>
  <si>
    <t>Tier 3 to Tier 4</t>
  </si>
  <si>
    <t>Tier 2 to Tier 4</t>
  </si>
  <si>
    <t>Tier 2 to Tier 3</t>
  </si>
  <si>
    <t>Tier 1 to Tier 2</t>
  </si>
  <si>
    <t>Tier 1 to Tier 3</t>
  </si>
  <si>
    <t>Tier 1 to Tier 4</t>
  </si>
  <si>
    <t>TABLE II - OFF-ROAD ENGINE EMISSION RATES &amp; COMPARISON OF UNCONTROLLED TO TIERED RATES AND TIERED TO TIERED RATES</t>
  </si>
  <si>
    <t>Uncontrolled (g/bhp-hr)</t>
  </si>
  <si>
    <t>Tier 1 (g/bhp-hr)</t>
  </si>
  <si>
    <t>Tier 2 (g/bhp-hr)</t>
  </si>
  <si>
    <t>Tier 3 (g/bhp-hr)</t>
  </si>
  <si>
    <t>Tier 4 (g/bhp-hr)</t>
  </si>
  <si>
    <t>TABLE II-A</t>
  </si>
  <si>
    <t>UNCONTROLLED OFF-ROAD ENGINE</t>
  </si>
  <si>
    <t>EMISSION STANDARDS</t>
  </si>
  <si>
    <t>TABLE II-B</t>
  </si>
  <si>
    <t>TIERS 1, 2, 3 &amp; 4 OFF-ROAD ENGINE</t>
  </si>
  <si>
    <t>TABLE II-D</t>
  </si>
  <si>
    <t>PERCENTAGE REDUCTION</t>
  </si>
  <si>
    <t>FROM TIER 1 TO TIERS 2, 3 &amp; 4</t>
  </si>
  <si>
    <t>TABLE II-E</t>
  </si>
  <si>
    <t>FROM TIER 2 TO TIERS 3 &amp; 4</t>
  </si>
  <si>
    <t>TABLE II-F</t>
  </si>
  <si>
    <t>FROM TIER 3 TO TIER 4</t>
  </si>
  <si>
    <t>TABLE II-C</t>
  </si>
  <si>
    <t>FROM UNCONTROLLED TO TIERS 1, 2, 3 &amp; 4</t>
  </si>
  <si>
    <t>EMISSION FACTORS</t>
  </si>
  <si>
    <t>http://www.arb.ca.gov/msprog/ordiesel/documents/Off-Road_Diesel_Stds.xls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</si>
  <si>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Interim Limit Ends on 12-31-2014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</si>
  <si>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Final Limit Begins on 1-1-2015</t>
    </r>
  </si>
  <si>
    <r>
      <t>NOx (interim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</si>
  <si>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NOx (final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</si>
</sst>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9" fontId="0" fillId="0" borderId="0" xfId="59" applyFont="1" applyAlignment="1">
      <alignment horizontal="center"/>
    </xf>
    <xf numFmtId="9" fontId="5" fillId="0" borderId="0" xfId="59" applyFont="1" applyAlignment="1">
      <alignment horizontal="center"/>
    </xf>
    <xf numFmtId="0" fontId="0" fillId="0" borderId="0" xfId="0" applyBorder="1" applyAlignment="1">
      <alignment/>
    </xf>
    <xf numFmtId="9" fontId="0" fillId="0" borderId="0" xfId="59" applyFont="1" applyBorder="1" applyAlignment="1">
      <alignment horizontal="center"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9" fontId="0" fillId="0" borderId="0" xfId="59" applyFont="1" applyBorder="1" applyAlignment="1">
      <alignment horizontal="center"/>
    </xf>
    <xf numFmtId="0" fontId="6" fillId="35" borderId="0" xfId="0" applyFont="1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vertical="center"/>
    </xf>
    <xf numFmtId="0" fontId="1" fillId="34" borderId="12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18" xfId="59" applyFont="1" applyBorder="1" applyAlignment="1">
      <alignment horizontal="center"/>
    </xf>
    <xf numFmtId="9" fontId="0" fillId="0" borderId="18" xfId="59" applyFont="1" applyBorder="1" applyAlignment="1">
      <alignment horizontal="center"/>
    </xf>
    <xf numFmtId="0" fontId="0" fillId="0" borderId="19" xfId="0" applyBorder="1" applyAlignment="1">
      <alignment/>
    </xf>
    <xf numFmtId="9" fontId="0" fillId="0" borderId="20" xfId="5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9" fontId="0" fillId="0" borderId="22" xfId="59" applyFont="1" applyBorder="1" applyAlignment="1">
      <alignment horizontal="center"/>
    </xf>
    <xf numFmtId="9" fontId="0" fillId="0" borderId="22" xfId="59" applyFont="1" applyBorder="1" applyAlignment="1">
      <alignment horizontal="center"/>
    </xf>
    <xf numFmtId="9" fontId="0" fillId="0" borderId="23" xfId="59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33" borderId="0" xfId="53" applyFill="1" applyAlignment="1" applyProtection="1">
      <alignment/>
      <protection/>
    </xf>
    <xf numFmtId="0" fontId="1" fillId="34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5" borderId="2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35" borderId="0" xfId="53" applyFill="1" applyAlignment="1" applyProtection="1">
      <alignment/>
      <protection/>
    </xf>
    <xf numFmtId="0" fontId="0" fillId="33" borderId="33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35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0" fillId="34" borderId="34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9" fontId="0" fillId="0" borderId="18" xfId="0" applyNumberForma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b.ca.gov/msprog/ordiesel/documents/Off-Road_Diesel_Stds.xls" TargetMode="External" /><Relationship Id="rId2" Type="http://schemas.openxmlformats.org/officeDocument/2006/relationships/hyperlink" Target="http://www.arb.ca.gov/msprog/moyer/guidelines/2005_Carl_Moyer_Guidelines_Part4.pdf" TargetMode="Externa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tabSelected="1" view="pageBreakPreview" zoomScale="60" zoomScalePageLayoutView="0" workbookViewId="0" topLeftCell="A80">
      <selection activeCell="L97" sqref="L97"/>
    </sheetView>
  </sheetViews>
  <sheetFormatPr defaultColWidth="9.140625" defaultRowHeight="12.75"/>
  <cols>
    <col min="2" max="2" width="12.00390625" style="0" customWidth="1"/>
    <col min="3" max="3" width="10.140625" style="0" customWidth="1"/>
    <col min="5" max="5" width="11.7109375" style="0" customWidth="1"/>
    <col min="6" max="6" width="10.28125" style="0" customWidth="1"/>
    <col min="8" max="8" width="11.7109375" style="0" customWidth="1"/>
    <col min="9" max="9" width="10.57421875" style="0" customWidth="1"/>
    <col min="10" max="10" width="8.7109375" style="0" customWidth="1"/>
    <col min="12" max="12" width="11.28125" style="0" customWidth="1"/>
    <col min="13" max="13" width="11.00390625" style="0" customWidth="1"/>
    <col min="17" max="17" width="11.8515625" style="0" customWidth="1"/>
    <col min="18" max="18" width="12.00390625" style="0" customWidth="1"/>
  </cols>
  <sheetData>
    <row r="1" ht="69" customHeight="1">
      <c r="C1" s="14" t="s">
        <v>32</v>
      </c>
    </row>
    <row r="3" spans="1:19" ht="12.75">
      <c r="A3" s="42" t="s">
        <v>38</v>
      </c>
      <c r="B3" s="43"/>
      <c r="C3" s="43"/>
      <c r="D3" s="43"/>
      <c r="E3" s="43"/>
      <c r="G3" s="42" t="s">
        <v>41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ht="12.75">
      <c r="A4" s="42" t="s">
        <v>39</v>
      </c>
      <c r="B4" s="43"/>
      <c r="C4" s="43"/>
      <c r="D4" s="43"/>
      <c r="E4" s="43"/>
      <c r="G4" s="42" t="s">
        <v>42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13.5" thickBot="1">
      <c r="A5" s="42" t="s">
        <v>52</v>
      </c>
      <c r="B5" s="43"/>
      <c r="C5" s="43"/>
      <c r="D5" s="43"/>
      <c r="E5" s="43"/>
      <c r="G5" s="42" t="s">
        <v>40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20" ht="12.75">
      <c r="A6" s="7" t="s">
        <v>16</v>
      </c>
      <c r="B6" s="8" t="s">
        <v>3</v>
      </c>
      <c r="C6" s="40" t="s">
        <v>33</v>
      </c>
      <c r="D6" s="47"/>
      <c r="E6" s="48"/>
      <c r="G6" s="7" t="s">
        <v>3</v>
      </c>
      <c r="H6" s="40" t="s">
        <v>34</v>
      </c>
      <c r="I6" s="41"/>
      <c r="J6" s="46"/>
      <c r="K6" s="40" t="s">
        <v>35</v>
      </c>
      <c r="L6" s="41"/>
      <c r="M6" s="46"/>
      <c r="N6" s="40" t="s">
        <v>36</v>
      </c>
      <c r="O6" s="41"/>
      <c r="P6" s="46"/>
      <c r="Q6" s="40" t="s">
        <v>37</v>
      </c>
      <c r="R6" s="47"/>
      <c r="S6" s="47"/>
      <c r="T6" s="48"/>
    </row>
    <row r="7" spans="1:20" ht="15">
      <c r="A7" s="15" t="s">
        <v>9</v>
      </c>
      <c r="B7" s="21" t="s">
        <v>5</v>
      </c>
      <c r="C7" s="16" t="s">
        <v>0</v>
      </c>
      <c r="D7" s="20" t="s">
        <v>1</v>
      </c>
      <c r="E7" s="19" t="s">
        <v>2</v>
      </c>
      <c r="G7" s="15" t="s">
        <v>5</v>
      </c>
      <c r="H7" s="16" t="s">
        <v>0</v>
      </c>
      <c r="I7" s="20" t="s">
        <v>1</v>
      </c>
      <c r="J7" s="17" t="s">
        <v>2</v>
      </c>
      <c r="K7" s="16" t="s">
        <v>0</v>
      </c>
      <c r="L7" s="20" t="s">
        <v>1</v>
      </c>
      <c r="M7" s="17" t="s">
        <v>2</v>
      </c>
      <c r="N7" s="16" t="s">
        <v>0</v>
      </c>
      <c r="O7" s="20" t="s">
        <v>1</v>
      </c>
      <c r="P7" s="18" t="s">
        <v>2</v>
      </c>
      <c r="Q7" s="80" t="s">
        <v>56</v>
      </c>
      <c r="R7" s="80" t="s">
        <v>57</v>
      </c>
      <c r="S7" s="20" t="s">
        <v>1</v>
      </c>
      <c r="T7" s="19" t="s">
        <v>2</v>
      </c>
    </row>
    <row r="8" spans="1:20" ht="15" customHeight="1">
      <c r="A8" s="25" t="s">
        <v>10</v>
      </c>
      <c r="B8" s="22" t="s">
        <v>4</v>
      </c>
      <c r="C8" s="34">
        <v>12.09</v>
      </c>
      <c r="D8" s="34">
        <v>1.73</v>
      </c>
      <c r="E8" s="35">
        <v>0.605</v>
      </c>
      <c r="G8" s="49" t="s">
        <v>4</v>
      </c>
      <c r="H8" s="52">
        <v>6.9</v>
      </c>
      <c r="I8" s="54">
        <v>1.19</v>
      </c>
      <c r="J8" s="44">
        <v>0.552</v>
      </c>
      <c r="K8" s="52">
        <v>5.32</v>
      </c>
      <c r="L8" s="52">
        <v>0.28</v>
      </c>
      <c r="M8" s="52">
        <v>0.3</v>
      </c>
      <c r="N8" s="52">
        <v>3.325</v>
      </c>
      <c r="O8" s="52">
        <v>0.175</v>
      </c>
      <c r="P8" s="52">
        <v>0.3</v>
      </c>
      <c r="Q8" s="72">
        <v>2.5</v>
      </c>
      <c r="R8" s="72">
        <v>0.3</v>
      </c>
      <c r="S8" s="75">
        <v>0.14</v>
      </c>
      <c r="T8" s="63">
        <v>0.015</v>
      </c>
    </row>
    <row r="9" spans="1:20" ht="15" customHeight="1">
      <c r="A9" s="25" t="s">
        <v>17</v>
      </c>
      <c r="B9" s="22" t="s">
        <v>4</v>
      </c>
      <c r="C9" s="34">
        <v>8.14</v>
      </c>
      <c r="D9" s="34">
        <v>1.19</v>
      </c>
      <c r="E9" s="35">
        <v>0.497</v>
      </c>
      <c r="G9" s="50"/>
      <c r="H9" s="53"/>
      <c r="I9" s="55"/>
      <c r="J9" s="45"/>
      <c r="K9" s="53">
        <v>5.32</v>
      </c>
      <c r="L9" s="53">
        <v>0.28</v>
      </c>
      <c r="M9" s="53">
        <v>0.3</v>
      </c>
      <c r="N9" s="53">
        <v>3.325</v>
      </c>
      <c r="O9" s="53">
        <v>0.175</v>
      </c>
      <c r="P9" s="53">
        <v>0.3</v>
      </c>
      <c r="Q9" s="81"/>
      <c r="R9" s="81"/>
      <c r="S9" s="76">
        <v>0.14</v>
      </c>
      <c r="T9" s="65">
        <v>0.015</v>
      </c>
    </row>
    <row r="10" spans="1:20" ht="15" customHeight="1">
      <c r="A10" s="25" t="s">
        <v>14</v>
      </c>
      <c r="B10" s="22" t="s">
        <v>6</v>
      </c>
      <c r="C10" s="34">
        <v>13.02</v>
      </c>
      <c r="D10" s="34">
        <v>1.59</v>
      </c>
      <c r="E10" s="35">
        <v>0.554</v>
      </c>
      <c r="G10" s="49" t="s">
        <v>6</v>
      </c>
      <c r="H10" s="52">
        <v>6.9</v>
      </c>
      <c r="I10" s="54">
        <v>0.82</v>
      </c>
      <c r="J10" s="44">
        <v>0.304</v>
      </c>
      <c r="K10" s="52">
        <v>4.655</v>
      </c>
      <c r="L10" s="52">
        <v>0.245</v>
      </c>
      <c r="M10" s="52">
        <v>0.22</v>
      </c>
      <c r="N10" s="52">
        <v>2.85</v>
      </c>
      <c r="O10" s="52">
        <v>0.15</v>
      </c>
      <c r="P10" s="52">
        <v>0.22</v>
      </c>
      <c r="Q10" s="72">
        <v>2.5</v>
      </c>
      <c r="R10" s="72">
        <v>0.3</v>
      </c>
      <c r="S10" s="75">
        <v>0.14</v>
      </c>
      <c r="T10" s="63">
        <v>0.015</v>
      </c>
    </row>
    <row r="11" spans="1:20" ht="12.75">
      <c r="A11" s="25" t="s">
        <v>11</v>
      </c>
      <c r="B11" s="22" t="s">
        <v>6</v>
      </c>
      <c r="C11" s="34">
        <v>12.09</v>
      </c>
      <c r="D11" s="34">
        <v>1.32</v>
      </c>
      <c r="E11" s="35">
        <v>0.475</v>
      </c>
      <c r="G11" s="51"/>
      <c r="H11" s="57"/>
      <c r="I11" s="59"/>
      <c r="J11" s="60"/>
      <c r="K11" s="57">
        <v>4.655</v>
      </c>
      <c r="L11" s="57">
        <v>0.245</v>
      </c>
      <c r="M11" s="57">
        <v>0.22</v>
      </c>
      <c r="N11" s="57">
        <v>2.85</v>
      </c>
      <c r="O11" s="57">
        <v>0.15</v>
      </c>
      <c r="P11" s="57">
        <v>0.22</v>
      </c>
      <c r="Q11" s="73"/>
      <c r="R11" s="73"/>
      <c r="S11" s="74">
        <v>0.14</v>
      </c>
      <c r="T11" s="64">
        <v>0.015</v>
      </c>
    </row>
    <row r="12" spans="1:20" ht="12.75">
      <c r="A12" s="25" t="s">
        <v>12</v>
      </c>
      <c r="B12" s="22" t="s">
        <v>6</v>
      </c>
      <c r="C12" s="34">
        <v>11.16</v>
      </c>
      <c r="D12" s="34">
        <v>1.2</v>
      </c>
      <c r="E12" s="35">
        <v>0.396</v>
      </c>
      <c r="G12" s="51"/>
      <c r="H12" s="57"/>
      <c r="I12" s="59"/>
      <c r="J12" s="60"/>
      <c r="K12" s="57">
        <v>4.655</v>
      </c>
      <c r="L12" s="57">
        <v>0.245</v>
      </c>
      <c r="M12" s="57">
        <v>0.22</v>
      </c>
      <c r="N12" s="57">
        <v>2.85</v>
      </c>
      <c r="O12" s="57">
        <v>0.15</v>
      </c>
      <c r="P12" s="57">
        <v>0.22</v>
      </c>
      <c r="Q12" s="73"/>
      <c r="R12" s="73"/>
      <c r="S12" s="74">
        <v>0.14</v>
      </c>
      <c r="T12" s="64">
        <v>0.015</v>
      </c>
    </row>
    <row r="13" spans="1:20" ht="15" customHeight="1">
      <c r="A13" s="25" t="s">
        <v>13</v>
      </c>
      <c r="B13" s="22" t="s">
        <v>6</v>
      </c>
      <c r="C13" s="34">
        <v>10.23</v>
      </c>
      <c r="D13" s="34">
        <v>1.13</v>
      </c>
      <c r="E13" s="35">
        <v>0.396</v>
      </c>
      <c r="G13" s="51"/>
      <c r="H13" s="57"/>
      <c r="I13" s="59"/>
      <c r="J13" s="60"/>
      <c r="K13" s="57">
        <v>4.655</v>
      </c>
      <c r="L13" s="57">
        <v>0.245</v>
      </c>
      <c r="M13" s="57">
        <v>0.22</v>
      </c>
      <c r="N13" s="57">
        <v>2.85</v>
      </c>
      <c r="O13" s="57">
        <v>0.15</v>
      </c>
      <c r="P13" s="57">
        <v>0.22</v>
      </c>
      <c r="Q13" s="73"/>
      <c r="R13" s="73"/>
      <c r="S13" s="74">
        <v>0.14</v>
      </c>
      <c r="T13" s="64">
        <v>0.015</v>
      </c>
    </row>
    <row r="14" spans="1:20" ht="12.75">
      <c r="A14" s="25" t="s">
        <v>15</v>
      </c>
      <c r="B14" s="22" t="s">
        <v>6</v>
      </c>
      <c r="C14" s="34">
        <v>10.23</v>
      </c>
      <c r="D14" s="34">
        <v>1.06</v>
      </c>
      <c r="E14" s="35">
        <v>0.396</v>
      </c>
      <c r="G14" s="51"/>
      <c r="H14" s="57"/>
      <c r="I14" s="59"/>
      <c r="J14" s="60"/>
      <c r="K14" s="57">
        <v>4.655</v>
      </c>
      <c r="L14" s="57">
        <v>0.245</v>
      </c>
      <c r="M14" s="57">
        <v>0.22</v>
      </c>
      <c r="N14" s="57">
        <v>2.85</v>
      </c>
      <c r="O14" s="57">
        <v>0.15</v>
      </c>
      <c r="P14" s="57">
        <v>0.22</v>
      </c>
      <c r="Q14" s="73"/>
      <c r="R14" s="73"/>
      <c r="S14" s="74">
        <v>0.14</v>
      </c>
      <c r="T14" s="64">
        <v>0.015</v>
      </c>
    </row>
    <row r="15" spans="1:20" ht="12.75">
      <c r="A15" s="25" t="s">
        <v>18</v>
      </c>
      <c r="B15" s="22" t="s">
        <v>6</v>
      </c>
      <c r="C15" s="34">
        <v>7.6</v>
      </c>
      <c r="D15" s="34">
        <v>0.82</v>
      </c>
      <c r="E15" s="35">
        <v>0.274</v>
      </c>
      <c r="G15" s="50"/>
      <c r="H15" s="53"/>
      <c r="I15" s="55"/>
      <c r="J15" s="45"/>
      <c r="K15" s="53">
        <v>4.655</v>
      </c>
      <c r="L15" s="53">
        <v>0.245</v>
      </c>
      <c r="M15" s="53">
        <v>0.22</v>
      </c>
      <c r="N15" s="53">
        <v>2.85</v>
      </c>
      <c r="O15" s="53">
        <v>0.15</v>
      </c>
      <c r="P15" s="53">
        <v>0.22</v>
      </c>
      <c r="Q15" s="81"/>
      <c r="R15" s="81"/>
      <c r="S15" s="76">
        <v>0.14</v>
      </c>
      <c r="T15" s="65">
        <v>0.015</v>
      </c>
    </row>
    <row r="16" spans="1:20" ht="15" customHeight="1">
      <c r="A16" s="25" t="s">
        <v>14</v>
      </c>
      <c r="B16" s="22" t="s">
        <v>7</v>
      </c>
      <c r="C16" s="34">
        <v>13.02</v>
      </c>
      <c r="D16" s="34">
        <v>1.52</v>
      </c>
      <c r="E16" s="35">
        <v>0.554</v>
      </c>
      <c r="G16" s="51" t="s">
        <v>7</v>
      </c>
      <c r="H16" s="56">
        <v>6.9</v>
      </c>
      <c r="I16" s="61">
        <v>1</v>
      </c>
      <c r="J16" s="62">
        <v>0.4</v>
      </c>
      <c r="K16" s="56">
        <v>4.655</v>
      </c>
      <c r="L16" s="56">
        <v>0.245</v>
      </c>
      <c r="M16" s="56">
        <v>0.15</v>
      </c>
      <c r="N16" s="56">
        <v>2.85</v>
      </c>
      <c r="O16" s="56">
        <v>0.15</v>
      </c>
      <c r="P16" s="56">
        <v>0.15</v>
      </c>
      <c r="Q16" s="72">
        <v>1.5</v>
      </c>
      <c r="R16" s="72">
        <v>0.3</v>
      </c>
      <c r="S16" s="56">
        <v>0.14</v>
      </c>
      <c r="T16" s="66">
        <v>0.015</v>
      </c>
    </row>
    <row r="17" spans="1:20" ht="12.75">
      <c r="A17" s="25" t="s">
        <v>11</v>
      </c>
      <c r="B17" s="22" t="s">
        <v>7</v>
      </c>
      <c r="C17" s="34">
        <v>12.09</v>
      </c>
      <c r="D17" s="34">
        <v>1.26</v>
      </c>
      <c r="E17" s="35">
        <v>0.475</v>
      </c>
      <c r="G17" s="51"/>
      <c r="H17" s="57"/>
      <c r="I17" s="59"/>
      <c r="J17" s="60"/>
      <c r="K17" s="57">
        <v>4.655</v>
      </c>
      <c r="L17" s="57">
        <v>0.245</v>
      </c>
      <c r="M17" s="57">
        <v>0.15</v>
      </c>
      <c r="N17" s="57">
        <v>2.85</v>
      </c>
      <c r="O17" s="57">
        <v>0.15</v>
      </c>
      <c r="P17" s="57">
        <v>0.15</v>
      </c>
      <c r="Q17" s="73"/>
      <c r="R17" s="73"/>
      <c r="S17" s="57">
        <v>0.14</v>
      </c>
      <c r="T17" s="64">
        <v>0.015</v>
      </c>
    </row>
    <row r="18" spans="1:20" ht="12.75">
      <c r="A18" s="25" t="s">
        <v>12</v>
      </c>
      <c r="B18" s="22" t="s">
        <v>7</v>
      </c>
      <c r="C18" s="34">
        <v>11.16</v>
      </c>
      <c r="D18" s="34">
        <v>1.14</v>
      </c>
      <c r="E18" s="35">
        <v>0.396</v>
      </c>
      <c r="G18" s="51"/>
      <c r="H18" s="57"/>
      <c r="I18" s="59"/>
      <c r="J18" s="60"/>
      <c r="K18" s="57">
        <v>4.655</v>
      </c>
      <c r="L18" s="57">
        <v>0.245</v>
      </c>
      <c r="M18" s="57">
        <v>0.15</v>
      </c>
      <c r="N18" s="57">
        <v>2.85</v>
      </c>
      <c r="O18" s="57">
        <v>0.15</v>
      </c>
      <c r="P18" s="57">
        <v>0.15</v>
      </c>
      <c r="Q18" s="73"/>
      <c r="R18" s="73"/>
      <c r="S18" s="57">
        <v>0.14</v>
      </c>
      <c r="T18" s="64">
        <v>0.015</v>
      </c>
    </row>
    <row r="19" spans="1:20" ht="15" customHeight="1">
      <c r="A19" s="25" t="s">
        <v>13</v>
      </c>
      <c r="B19" s="22" t="s">
        <v>7</v>
      </c>
      <c r="C19" s="34">
        <v>10.23</v>
      </c>
      <c r="D19" s="34">
        <v>1.08</v>
      </c>
      <c r="E19" s="35">
        <v>0.396</v>
      </c>
      <c r="G19" s="51"/>
      <c r="H19" s="57"/>
      <c r="I19" s="59"/>
      <c r="J19" s="60"/>
      <c r="K19" s="57">
        <v>4.655</v>
      </c>
      <c r="L19" s="57">
        <v>0.245</v>
      </c>
      <c r="M19" s="57">
        <v>0.15</v>
      </c>
      <c r="N19" s="57">
        <v>2.85</v>
      </c>
      <c r="O19" s="57">
        <v>0.15</v>
      </c>
      <c r="P19" s="57">
        <v>0.15</v>
      </c>
      <c r="Q19" s="73"/>
      <c r="R19" s="73"/>
      <c r="S19" s="57">
        <v>0.14</v>
      </c>
      <c r="T19" s="64">
        <v>0.015</v>
      </c>
    </row>
    <row r="20" spans="1:20" ht="12.75">
      <c r="A20" s="25" t="s">
        <v>15</v>
      </c>
      <c r="B20" s="22" t="s">
        <v>7</v>
      </c>
      <c r="C20" s="34">
        <v>10.23</v>
      </c>
      <c r="D20" s="34">
        <v>1.01</v>
      </c>
      <c r="E20" s="35">
        <v>0.396</v>
      </c>
      <c r="G20" s="51"/>
      <c r="H20" s="57"/>
      <c r="I20" s="59"/>
      <c r="J20" s="60"/>
      <c r="K20" s="57">
        <v>4.655</v>
      </c>
      <c r="L20" s="57">
        <v>0.245</v>
      </c>
      <c r="M20" s="57">
        <v>0.15</v>
      </c>
      <c r="N20" s="57">
        <v>2.85</v>
      </c>
      <c r="O20" s="57">
        <v>0.15</v>
      </c>
      <c r="P20" s="57">
        <v>0.15</v>
      </c>
      <c r="Q20" s="73"/>
      <c r="R20" s="73"/>
      <c r="S20" s="57">
        <v>0.14</v>
      </c>
      <c r="T20" s="64">
        <v>0.015</v>
      </c>
    </row>
    <row r="21" spans="1:20" ht="12.75">
      <c r="A21" s="25" t="s">
        <v>18</v>
      </c>
      <c r="B21" s="22" t="s">
        <v>7</v>
      </c>
      <c r="C21" s="34">
        <v>7.6</v>
      </c>
      <c r="D21" s="34">
        <v>0.82</v>
      </c>
      <c r="E21" s="35">
        <v>0.274</v>
      </c>
      <c r="G21" s="50"/>
      <c r="H21" s="53"/>
      <c r="I21" s="55"/>
      <c r="J21" s="45"/>
      <c r="K21" s="53">
        <v>4.655</v>
      </c>
      <c r="L21" s="53">
        <v>0.245</v>
      </c>
      <c r="M21" s="53">
        <v>0.15</v>
      </c>
      <c r="N21" s="53">
        <v>2.85</v>
      </c>
      <c r="O21" s="53">
        <v>0.15</v>
      </c>
      <c r="P21" s="53">
        <v>0.15</v>
      </c>
      <c r="Q21" s="81"/>
      <c r="R21" s="81"/>
      <c r="S21" s="53">
        <v>0.14</v>
      </c>
      <c r="T21" s="65">
        <v>0.015</v>
      </c>
    </row>
    <row r="22" spans="1:20" ht="15" customHeight="1">
      <c r="A22" s="25" t="s">
        <v>14</v>
      </c>
      <c r="B22" s="22" t="s">
        <v>8</v>
      </c>
      <c r="C22" s="34">
        <v>13.02</v>
      </c>
      <c r="D22" s="34">
        <v>1.52</v>
      </c>
      <c r="E22" s="35">
        <v>0.533</v>
      </c>
      <c r="G22" s="51" t="s">
        <v>8</v>
      </c>
      <c r="H22" s="56">
        <v>6.9</v>
      </c>
      <c r="I22" s="61">
        <v>1</v>
      </c>
      <c r="J22" s="62">
        <v>0.4</v>
      </c>
      <c r="K22" s="56">
        <v>4.56</v>
      </c>
      <c r="L22" s="56">
        <v>0.24</v>
      </c>
      <c r="M22" s="56">
        <v>0.15</v>
      </c>
      <c r="N22" s="56">
        <v>2.85</v>
      </c>
      <c r="O22" s="56">
        <v>0.15</v>
      </c>
      <c r="P22" s="56">
        <v>0.15</v>
      </c>
      <c r="Q22" s="72">
        <v>1.5</v>
      </c>
      <c r="R22" s="72">
        <v>0.3</v>
      </c>
      <c r="S22" s="56">
        <v>0.14</v>
      </c>
      <c r="T22" s="66">
        <v>0.015</v>
      </c>
    </row>
    <row r="23" spans="1:20" ht="12.75">
      <c r="A23" s="25" t="s">
        <v>11</v>
      </c>
      <c r="B23" s="22" t="s">
        <v>8</v>
      </c>
      <c r="C23" s="34">
        <v>12.09</v>
      </c>
      <c r="D23" s="34">
        <v>1.26</v>
      </c>
      <c r="E23" s="35">
        <v>0.454</v>
      </c>
      <c r="G23" s="51"/>
      <c r="H23" s="57"/>
      <c r="I23" s="59"/>
      <c r="J23" s="60"/>
      <c r="K23" s="57">
        <v>4.56</v>
      </c>
      <c r="L23" s="57">
        <v>0.24</v>
      </c>
      <c r="M23" s="57">
        <v>0.15</v>
      </c>
      <c r="N23" s="57">
        <v>2.85</v>
      </c>
      <c r="O23" s="57">
        <v>0.15</v>
      </c>
      <c r="P23" s="57">
        <v>0.15</v>
      </c>
      <c r="Q23" s="73"/>
      <c r="R23" s="73"/>
      <c r="S23" s="57">
        <v>0.14</v>
      </c>
      <c r="T23" s="64">
        <v>0.015</v>
      </c>
    </row>
    <row r="24" spans="1:20" ht="12.75">
      <c r="A24" s="25" t="s">
        <v>12</v>
      </c>
      <c r="B24" s="22" t="s">
        <v>8</v>
      </c>
      <c r="C24" s="34">
        <v>11.16</v>
      </c>
      <c r="D24" s="34">
        <v>1.14</v>
      </c>
      <c r="E24" s="35">
        <v>0.382</v>
      </c>
      <c r="G24" s="51"/>
      <c r="H24" s="57"/>
      <c r="I24" s="59"/>
      <c r="J24" s="60"/>
      <c r="K24" s="57">
        <v>4.56</v>
      </c>
      <c r="L24" s="57">
        <v>0.24</v>
      </c>
      <c r="M24" s="57">
        <v>0.15</v>
      </c>
      <c r="N24" s="57">
        <v>2.85</v>
      </c>
      <c r="O24" s="57">
        <v>0.15</v>
      </c>
      <c r="P24" s="57">
        <v>0.15</v>
      </c>
      <c r="Q24" s="73"/>
      <c r="R24" s="73"/>
      <c r="S24" s="57">
        <v>0.14</v>
      </c>
      <c r="T24" s="64">
        <v>0.015</v>
      </c>
    </row>
    <row r="25" spans="1:20" ht="12.75">
      <c r="A25" s="25" t="s">
        <v>13</v>
      </c>
      <c r="B25" s="22" t="s">
        <v>8</v>
      </c>
      <c r="C25" s="34">
        <v>10.23</v>
      </c>
      <c r="D25" s="34">
        <v>1.08</v>
      </c>
      <c r="E25" s="35">
        <v>0.382</v>
      </c>
      <c r="G25" s="51"/>
      <c r="H25" s="57"/>
      <c r="I25" s="59"/>
      <c r="J25" s="60"/>
      <c r="K25" s="57">
        <v>4.56</v>
      </c>
      <c r="L25" s="57">
        <v>0.24</v>
      </c>
      <c r="M25" s="57">
        <v>0.15</v>
      </c>
      <c r="N25" s="57">
        <v>2.85</v>
      </c>
      <c r="O25" s="57">
        <v>0.15</v>
      </c>
      <c r="P25" s="57">
        <v>0.15</v>
      </c>
      <c r="Q25" s="73"/>
      <c r="R25" s="73"/>
      <c r="S25" s="57">
        <v>0.14</v>
      </c>
      <c r="T25" s="64">
        <v>0.015</v>
      </c>
    </row>
    <row r="26" spans="1:20" ht="12.75">
      <c r="A26" s="25" t="s">
        <v>15</v>
      </c>
      <c r="B26" s="22" t="s">
        <v>8</v>
      </c>
      <c r="C26" s="34">
        <v>10.23</v>
      </c>
      <c r="D26" s="34">
        <v>1.01</v>
      </c>
      <c r="E26" s="35">
        <v>0.382</v>
      </c>
      <c r="G26" s="51"/>
      <c r="H26" s="57"/>
      <c r="I26" s="59"/>
      <c r="J26" s="60"/>
      <c r="K26" s="57">
        <v>4.56</v>
      </c>
      <c r="L26" s="57">
        <v>0.24</v>
      </c>
      <c r="M26" s="57">
        <v>0.15</v>
      </c>
      <c r="N26" s="57">
        <v>2.85</v>
      </c>
      <c r="O26" s="57">
        <v>0.15</v>
      </c>
      <c r="P26" s="57">
        <v>0.15</v>
      </c>
      <c r="Q26" s="73"/>
      <c r="R26" s="73"/>
      <c r="S26" s="57">
        <v>0.14</v>
      </c>
      <c r="T26" s="64">
        <v>0.015</v>
      </c>
    </row>
    <row r="27" spans="1:20" ht="13.5" thickBot="1">
      <c r="A27" s="27" t="s">
        <v>18</v>
      </c>
      <c r="B27" s="28" t="s">
        <v>8</v>
      </c>
      <c r="C27" s="36">
        <v>7.6</v>
      </c>
      <c r="D27" s="36">
        <v>0.82</v>
      </c>
      <c r="E27" s="37">
        <v>0.274</v>
      </c>
      <c r="G27" s="70"/>
      <c r="H27" s="58"/>
      <c r="I27" s="68"/>
      <c r="J27" s="69"/>
      <c r="K27" s="58">
        <v>4.56</v>
      </c>
      <c r="L27" s="58">
        <v>0.24</v>
      </c>
      <c r="M27" s="58">
        <v>0.15</v>
      </c>
      <c r="N27" s="58">
        <v>2.85</v>
      </c>
      <c r="O27" s="58">
        <v>0.15</v>
      </c>
      <c r="P27" s="58">
        <v>0.15</v>
      </c>
      <c r="Q27" s="82"/>
      <c r="R27" s="82"/>
      <c r="S27" s="58">
        <v>0.14</v>
      </c>
      <c r="T27" s="67">
        <v>0.015</v>
      </c>
    </row>
    <row r="28" spans="1:19" ht="12.75">
      <c r="A28" s="4"/>
      <c r="B28" s="1"/>
      <c r="C28" s="77"/>
      <c r="D28" s="77"/>
      <c r="E28" s="77"/>
      <c r="G28" s="79" t="s">
        <v>54</v>
      </c>
      <c r="H28" s="78"/>
      <c r="I28" s="78"/>
      <c r="J28" s="78"/>
      <c r="K28" s="78"/>
      <c r="L28" s="78"/>
      <c r="M28" s="78"/>
      <c r="N28" s="78"/>
      <c r="O28" s="78"/>
      <c r="P28" s="78"/>
      <c r="R28" s="78"/>
      <c r="S28" s="78"/>
    </row>
    <row r="29" spans="1:19" ht="12.75">
      <c r="A29" s="4"/>
      <c r="B29" s="1"/>
      <c r="C29" s="77"/>
      <c r="D29" s="77"/>
      <c r="E29" s="77"/>
      <c r="G29" s="79" t="s">
        <v>55</v>
      </c>
      <c r="H29" s="78"/>
      <c r="I29" s="78"/>
      <c r="J29" s="78"/>
      <c r="K29" s="78"/>
      <c r="L29" s="78"/>
      <c r="M29" s="78"/>
      <c r="N29" s="78"/>
      <c r="O29" s="78"/>
      <c r="P29" s="78"/>
      <c r="R29" s="78"/>
      <c r="S29" s="78"/>
    </row>
    <row r="30" spans="1:19" ht="12.7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0" ht="12.75">
      <c r="A31" s="11" t="s">
        <v>21</v>
      </c>
      <c r="B31" s="11"/>
      <c r="C31" s="12"/>
      <c r="D31" s="71" t="s">
        <v>19</v>
      </c>
      <c r="E31" s="13"/>
      <c r="F31" s="13"/>
      <c r="G31" s="13"/>
      <c r="H31" s="13"/>
      <c r="I31" s="13"/>
      <c r="J31" s="13"/>
    </row>
    <row r="32" spans="1:8" ht="12.75">
      <c r="A32" s="9" t="s">
        <v>20</v>
      </c>
      <c r="B32" s="9"/>
      <c r="C32" s="39" t="s">
        <v>53</v>
      </c>
      <c r="D32" s="6"/>
      <c r="E32" s="6"/>
      <c r="F32" s="6"/>
      <c r="G32" s="6"/>
      <c r="H32" s="6"/>
    </row>
    <row r="35" spans="1:14" ht="12.75">
      <c r="A35" s="42" t="s">
        <v>50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4" ht="12.75">
      <c r="A36" s="42" t="s">
        <v>44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3.5" thickBot="1">
      <c r="A37" s="42" t="s">
        <v>51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1:15" ht="12.75">
      <c r="A38" s="7" t="s">
        <v>16</v>
      </c>
      <c r="B38" s="8" t="s">
        <v>3</v>
      </c>
      <c r="C38" s="40" t="s">
        <v>22</v>
      </c>
      <c r="D38" s="41"/>
      <c r="E38" s="46"/>
      <c r="F38" s="40" t="s">
        <v>23</v>
      </c>
      <c r="G38" s="41"/>
      <c r="H38" s="46"/>
      <c r="I38" s="40" t="s">
        <v>24</v>
      </c>
      <c r="J38" s="41"/>
      <c r="K38" s="46"/>
      <c r="L38" s="40" t="s">
        <v>25</v>
      </c>
      <c r="M38" s="47"/>
      <c r="N38" s="47"/>
      <c r="O38" s="48"/>
    </row>
    <row r="39" spans="1:15" ht="15">
      <c r="A39" s="15" t="s">
        <v>9</v>
      </c>
      <c r="B39" s="21" t="s">
        <v>5</v>
      </c>
      <c r="C39" s="16" t="s">
        <v>0</v>
      </c>
      <c r="D39" s="20" t="s">
        <v>1</v>
      </c>
      <c r="E39" s="18" t="s">
        <v>2</v>
      </c>
      <c r="F39" s="16" t="s">
        <v>0</v>
      </c>
      <c r="G39" s="20" t="s">
        <v>1</v>
      </c>
      <c r="H39" s="18" t="s">
        <v>2</v>
      </c>
      <c r="I39" s="16" t="s">
        <v>0</v>
      </c>
      <c r="J39" s="20" t="s">
        <v>1</v>
      </c>
      <c r="K39" s="18" t="s">
        <v>2</v>
      </c>
      <c r="L39" s="80" t="s">
        <v>56</v>
      </c>
      <c r="M39" s="80" t="s">
        <v>57</v>
      </c>
      <c r="N39" s="20" t="s">
        <v>1</v>
      </c>
      <c r="O39" s="19" t="s">
        <v>2</v>
      </c>
    </row>
    <row r="40" spans="1:15" ht="12.75">
      <c r="A40" s="25" t="s">
        <v>10</v>
      </c>
      <c r="B40" s="22" t="s">
        <v>4</v>
      </c>
      <c r="C40" s="23">
        <f>IF((C8-$H$8)/C8&gt;0,(C8-$H$8)/C8,0)</f>
        <v>0.42928039702233245</v>
      </c>
      <c r="D40" s="23">
        <f>IF((D8-$I$8)/D8&gt;0,(D8-$I$8)/D8,0)</f>
        <v>0.31213872832369943</v>
      </c>
      <c r="E40" s="23">
        <f>IF((E8-$J$8)/E8&gt;0,(E8-$J$8)/E8,0)</f>
        <v>0.08760330578512386</v>
      </c>
      <c r="F40" s="24">
        <f>IF((C8-$K$8)/C8&gt;0,(C8-$K$8)/C8,0)</f>
        <v>0.5599669148056244</v>
      </c>
      <c r="G40" s="24">
        <f>IF((D8-$L$8)/D8&gt;0,(D8-$L$8)/D8,0)</f>
        <v>0.838150289017341</v>
      </c>
      <c r="H40" s="24">
        <f>IF((E8-$M$8)/E8&gt;0,(E8-$M$8)/E8,0)</f>
        <v>0.5041322314049587</v>
      </c>
      <c r="I40" s="24">
        <f>IF((C8-$N$8)/C8&gt;0,(C8-$N$8)/C8,0)</f>
        <v>0.7249793217535153</v>
      </c>
      <c r="J40" s="24">
        <f>IF((D8-$O$8)/D8&gt;0,(D8-$O$8)/D8,0)</f>
        <v>0.8988439306358381</v>
      </c>
      <c r="K40" s="24">
        <f>IF((E8-$P$8)/E8&gt;0,(E8-$P$8)/E8,0)</f>
        <v>0.5041322314049587</v>
      </c>
      <c r="L40" s="24">
        <f>IF((C8-$Q$8)/C8&gt;0,(C8-$Q$8)/C8,0)</f>
        <v>0.7932175351530191</v>
      </c>
      <c r="M40" s="24">
        <f>IF((C8-$R$8)/C8&gt;0,(C8-$R$8)/C8,0)</f>
        <v>0.9751861042183623</v>
      </c>
      <c r="N40" s="24">
        <f>IF((D8-$S$8)/D8&gt;0,(D8-$S$8)/D8,0)</f>
        <v>0.9190751445086704</v>
      </c>
      <c r="O40" s="26">
        <f>IF((E8-$T$8)/E8&gt;0,(E8-$T$8)/E8,0)</f>
        <v>0.9752066115702479</v>
      </c>
    </row>
    <row r="41" spans="1:15" ht="12.75">
      <c r="A41" s="25" t="s">
        <v>17</v>
      </c>
      <c r="B41" s="22" t="s">
        <v>4</v>
      </c>
      <c r="C41" s="23">
        <f>IF((C9-$H$8)/C9&gt;0,(C9-$H$8)/C9,0)</f>
        <v>0.15233415233415235</v>
      </c>
      <c r="D41" s="23">
        <f>IF((D9-$I$8)/D9&gt;0,(D9-$I$8)/D9,0)</f>
        <v>0</v>
      </c>
      <c r="E41" s="23">
        <f>IF((E9-$J$8)/E9&gt;0,(E9-$J$8)/E9,0)</f>
        <v>0</v>
      </c>
      <c r="F41" s="24">
        <f>IF((C9-$K$8)/C9&gt;0,(C9-$K$8)/C9,0)</f>
        <v>0.34643734643734647</v>
      </c>
      <c r="G41" s="24">
        <f>IF((D9-$L$8)/D9&gt;0,(D9-$L$8)/D9,0)</f>
        <v>0.7647058823529411</v>
      </c>
      <c r="H41" s="24">
        <f>IF((E9-$M$8)/E9&gt;0,(E9-$M$8)/E9,0)</f>
        <v>0.3963782696177063</v>
      </c>
      <c r="I41" s="24">
        <f>IF((C9-$N$8)/C9&gt;0,(C9-$N$8)/C9,0)</f>
        <v>0.5915233415233415</v>
      </c>
      <c r="J41" s="24">
        <f>IF((D9-$O$8)/D9&gt;0,(D9-$O$8)/D9,0)</f>
        <v>0.8529411764705882</v>
      </c>
      <c r="K41" s="24">
        <f>IF((E9-$P$8)/E9&gt;0,(E9-$P$8)/E9,0)</f>
        <v>0.3963782696177063</v>
      </c>
      <c r="L41" s="24">
        <f>IF((C9-$Q$8)/C9&gt;0,(C9-$Q$8)/C9,0)</f>
        <v>0.6928746928746929</v>
      </c>
      <c r="M41" s="24">
        <f>IF((C9-$R$8)/C9&gt;0,(C9-$R$8)/C9,0)</f>
        <v>0.9631449631449631</v>
      </c>
      <c r="N41" s="24">
        <f>IF((D9-$S$8)/D9&gt;0,(D9-$S$8)/D9,0)</f>
        <v>0.8823529411764705</v>
      </c>
      <c r="O41" s="26">
        <f>IF((E9-$T$8)/E9&gt;0,(E9-$T$8)/E9,0)</f>
        <v>0.9698189134808853</v>
      </c>
    </row>
    <row r="42" spans="1:15" ht="12.75">
      <c r="A42" s="25" t="s">
        <v>14</v>
      </c>
      <c r="B42" s="22" t="s">
        <v>6</v>
      </c>
      <c r="C42" s="23">
        <f aca="true" t="shared" si="0" ref="C42:C47">IF((C10-$H$10)/C10&gt;0,(C10-$H$10)/C10,0)</f>
        <v>0.4700460829493087</v>
      </c>
      <c r="D42" s="23">
        <f aca="true" t="shared" si="1" ref="D42:D47">IF((D10-$I$10)/D10&gt;0,(D10-$I$10)/D10,0)</f>
        <v>0.4842767295597485</v>
      </c>
      <c r="E42" s="23">
        <f aca="true" t="shared" si="2" ref="E42:E47">IF((E10-$J$10)/E10&gt;0,(E10-$J$10)/E10,0)</f>
        <v>0.45126353790613727</v>
      </c>
      <c r="F42" s="24">
        <f aca="true" t="shared" si="3" ref="F42:F47">IF((C10-$K$10)/C10&gt;0,(C10-$K$10)/C10,0)</f>
        <v>0.6424731182795698</v>
      </c>
      <c r="G42" s="24">
        <f aca="true" t="shared" si="4" ref="G42:G47">IF((D10-$L$10)/D10&gt;0,(D10-$L$10)/D10,0)</f>
        <v>0.8459119496855346</v>
      </c>
      <c r="H42" s="24">
        <f aca="true" t="shared" si="5" ref="H42:H47">IF((E10-$M$10)/E10&gt;0,(E10-$M$10)/E10,0)</f>
        <v>0.6028880866425994</v>
      </c>
      <c r="I42" s="24">
        <f aca="true" t="shared" si="6" ref="I42:I47">IF((C10-$N$10)/C10&gt;0,(C10-$N$10)/C10,0)</f>
        <v>0.7811059907834101</v>
      </c>
      <c r="J42" s="24">
        <f aca="true" t="shared" si="7" ref="J42:J47">IF((D10-$O$10)/D10&gt;0,(D10-$O$10)/D10,0)</f>
        <v>0.9056603773584906</v>
      </c>
      <c r="K42" s="24">
        <f aca="true" t="shared" si="8" ref="K42:K47">IF((E10-$P$10)/E10&gt;0,(E10-$P$10)/E10,0)</f>
        <v>0.6028880866425994</v>
      </c>
      <c r="L42" s="24">
        <f>IF((C10-$Q$10)/C10&gt;0,(C10-$Q$10)/C10,0)</f>
        <v>0.8079877112135176</v>
      </c>
      <c r="M42" s="24">
        <f>IF((C10-$R$10)/C10&gt;0,(C10-$R$10)/C10,0)</f>
        <v>0.9769585253456221</v>
      </c>
      <c r="N42" s="24">
        <f>IF((D10-$S$10)/D10&gt;0,(D10-$S$10)/D10,0)</f>
        <v>0.9119496855345912</v>
      </c>
      <c r="O42" s="26">
        <f>IF((E10-$T$10)/E10&gt;0,(E10-$T$10)/E10,0)</f>
        <v>0.9729241877256317</v>
      </c>
    </row>
    <row r="43" spans="1:15" ht="12.75">
      <c r="A43" s="25" t="s">
        <v>11</v>
      </c>
      <c r="B43" s="22" t="s">
        <v>6</v>
      </c>
      <c r="C43" s="23">
        <f t="shared" si="0"/>
        <v>0.42928039702233245</v>
      </c>
      <c r="D43" s="23">
        <f t="shared" si="1"/>
        <v>0.37878787878787884</v>
      </c>
      <c r="E43" s="23">
        <f t="shared" si="2"/>
        <v>0.36</v>
      </c>
      <c r="F43" s="24">
        <f t="shared" si="3"/>
        <v>0.6149710504549214</v>
      </c>
      <c r="G43" s="24">
        <f t="shared" si="4"/>
        <v>0.8143939393939394</v>
      </c>
      <c r="H43" s="24">
        <f t="shared" si="5"/>
        <v>0.5368421052631579</v>
      </c>
      <c r="I43" s="24">
        <f t="shared" si="6"/>
        <v>0.7642679900744417</v>
      </c>
      <c r="J43" s="24">
        <f t="shared" si="7"/>
        <v>0.8863636363636365</v>
      </c>
      <c r="K43" s="24">
        <f t="shared" si="8"/>
        <v>0.5368421052631579</v>
      </c>
      <c r="L43" s="24">
        <f>IF((C11-$Q$10)/C11&gt;0,(C11-$Q$10)/C11,0)</f>
        <v>0.7932175351530191</v>
      </c>
      <c r="M43" s="24">
        <f aca="true" t="shared" si="9" ref="M43:M48">IF((C11-$R$10)/C11&gt;0,(C11-$R$10)/C11,0)</f>
        <v>0.9751861042183623</v>
      </c>
      <c r="N43" s="24">
        <f aca="true" t="shared" si="10" ref="N43:N48">IF((D11-$S$10)/D11&gt;0,(D11-$S$10)/D11,0)</f>
        <v>0.893939393939394</v>
      </c>
      <c r="O43" s="26">
        <f aca="true" t="shared" si="11" ref="O43:O48">IF((E11-$T$10)/E11&gt;0,(E11-$T$10)/E11,0)</f>
        <v>0.968421052631579</v>
      </c>
    </row>
    <row r="44" spans="1:15" ht="12.75">
      <c r="A44" s="25" t="s">
        <v>12</v>
      </c>
      <c r="B44" s="22" t="s">
        <v>6</v>
      </c>
      <c r="C44" s="23">
        <f t="shared" si="0"/>
        <v>0.3817204301075269</v>
      </c>
      <c r="D44" s="23">
        <f t="shared" si="1"/>
        <v>0.3166666666666667</v>
      </c>
      <c r="E44" s="23">
        <f t="shared" si="2"/>
        <v>0.23232323232323238</v>
      </c>
      <c r="F44" s="24">
        <f t="shared" si="3"/>
        <v>0.5828853046594982</v>
      </c>
      <c r="G44" s="24">
        <f t="shared" si="4"/>
        <v>0.7958333333333333</v>
      </c>
      <c r="H44" s="24">
        <f t="shared" si="5"/>
        <v>0.4444444444444445</v>
      </c>
      <c r="I44" s="24">
        <f t="shared" si="6"/>
        <v>0.7446236559139785</v>
      </c>
      <c r="J44" s="24">
        <f t="shared" si="7"/>
        <v>0.8750000000000001</v>
      </c>
      <c r="K44" s="24">
        <f t="shared" si="8"/>
        <v>0.4444444444444445</v>
      </c>
      <c r="L44" s="24">
        <f>IF((C12-$Q$10)/C12&gt;0,(C12-$Q$10)/C12,0)</f>
        <v>0.7759856630824373</v>
      </c>
      <c r="M44" s="24">
        <f t="shared" si="9"/>
        <v>0.9731182795698924</v>
      </c>
      <c r="N44" s="24">
        <f t="shared" si="10"/>
        <v>0.8833333333333334</v>
      </c>
      <c r="O44" s="26">
        <f t="shared" si="11"/>
        <v>0.962121212121212</v>
      </c>
    </row>
    <row r="45" spans="1:15" ht="12.75">
      <c r="A45" s="25" t="s">
        <v>13</v>
      </c>
      <c r="B45" s="22" t="s">
        <v>6</v>
      </c>
      <c r="C45" s="23">
        <f t="shared" si="0"/>
        <v>0.3255131964809384</v>
      </c>
      <c r="D45" s="23">
        <f t="shared" si="1"/>
        <v>0.2743362831858407</v>
      </c>
      <c r="E45" s="23">
        <f t="shared" si="2"/>
        <v>0.23232323232323238</v>
      </c>
      <c r="F45" s="24">
        <f t="shared" si="3"/>
        <v>0.5449657869012707</v>
      </c>
      <c r="G45" s="24">
        <f t="shared" si="4"/>
        <v>0.7831858407079646</v>
      </c>
      <c r="H45" s="24">
        <f t="shared" si="5"/>
        <v>0.4444444444444445</v>
      </c>
      <c r="I45" s="24">
        <f t="shared" si="6"/>
        <v>0.7214076246334311</v>
      </c>
      <c r="J45" s="24">
        <f t="shared" si="7"/>
        <v>0.8672566371681416</v>
      </c>
      <c r="K45" s="24">
        <f t="shared" si="8"/>
        <v>0.4444444444444445</v>
      </c>
      <c r="L45" s="24">
        <f>IF((C13-$Q$10)/C13&gt;0,(C13-$Q$10)/C13,0)</f>
        <v>0.7556207233626588</v>
      </c>
      <c r="M45" s="24">
        <f t="shared" si="9"/>
        <v>0.970674486803519</v>
      </c>
      <c r="N45" s="24">
        <f t="shared" si="10"/>
        <v>0.8761061946902655</v>
      </c>
      <c r="O45" s="26">
        <f t="shared" si="11"/>
        <v>0.962121212121212</v>
      </c>
    </row>
    <row r="46" spans="1:15" ht="12.75">
      <c r="A46" s="25" t="s">
        <v>15</v>
      </c>
      <c r="B46" s="22" t="s">
        <v>6</v>
      </c>
      <c r="C46" s="23">
        <f t="shared" si="0"/>
        <v>0.3255131964809384</v>
      </c>
      <c r="D46" s="23">
        <f t="shared" si="1"/>
        <v>0.22641509433962273</v>
      </c>
      <c r="E46" s="23">
        <f t="shared" si="2"/>
        <v>0.23232323232323238</v>
      </c>
      <c r="F46" s="24">
        <f t="shared" si="3"/>
        <v>0.5449657869012707</v>
      </c>
      <c r="G46" s="24">
        <f t="shared" si="4"/>
        <v>0.7688679245283019</v>
      </c>
      <c r="H46" s="24">
        <f t="shared" si="5"/>
        <v>0.4444444444444445</v>
      </c>
      <c r="I46" s="24">
        <f t="shared" si="6"/>
        <v>0.7214076246334311</v>
      </c>
      <c r="J46" s="24">
        <f t="shared" si="7"/>
        <v>0.8584905660377359</v>
      </c>
      <c r="K46" s="24">
        <f t="shared" si="8"/>
        <v>0.4444444444444445</v>
      </c>
      <c r="L46" s="24">
        <f>IF((C14-$Q$10)/C14&gt;0,(C14-$Q$10)/C14,0)</f>
        <v>0.7556207233626588</v>
      </c>
      <c r="M46" s="24">
        <f t="shared" si="9"/>
        <v>0.970674486803519</v>
      </c>
      <c r="N46" s="24">
        <f t="shared" si="10"/>
        <v>0.8679245283018868</v>
      </c>
      <c r="O46" s="26">
        <f t="shared" si="11"/>
        <v>0.962121212121212</v>
      </c>
    </row>
    <row r="47" spans="1:15" ht="12.75">
      <c r="A47" s="25" t="s">
        <v>18</v>
      </c>
      <c r="B47" s="22" t="s">
        <v>6</v>
      </c>
      <c r="C47" s="23">
        <f t="shared" si="0"/>
        <v>0.09210526315789465</v>
      </c>
      <c r="D47" s="23">
        <f t="shared" si="1"/>
        <v>0</v>
      </c>
      <c r="E47" s="23">
        <f t="shared" si="2"/>
        <v>0</v>
      </c>
      <c r="F47" s="24">
        <f t="shared" si="3"/>
        <v>0.38749999999999996</v>
      </c>
      <c r="G47" s="24">
        <f t="shared" si="4"/>
        <v>0.7012195121951219</v>
      </c>
      <c r="H47" s="24">
        <f t="shared" si="5"/>
        <v>0.19708029197080298</v>
      </c>
      <c r="I47" s="24">
        <f t="shared" si="6"/>
        <v>0.625</v>
      </c>
      <c r="J47" s="24">
        <f t="shared" si="7"/>
        <v>0.8170731707317073</v>
      </c>
      <c r="K47" s="24">
        <f t="shared" si="8"/>
        <v>0.19708029197080298</v>
      </c>
      <c r="L47" s="24">
        <f>IF((C15-$Q$10)/C15&gt;0,(C15-$Q$10)/C15,0)</f>
        <v>0.6710526315789473</v>
      </c>
      <c r="M47" s="24">
        <f t="shared" si="9"/>
        <v>0.9605263157894737</v>
      </c>
      <c r="N47" s="24">
        <f t="shared" si="10"/>
        <v>0.8292682926829268</v>
      </c>
      <c r="O47" s="26">
        <f t="shared" si="11"/>
        <v>0.9452554744525546</v>
      </c>
    </row>
    <row r="48" spans="1:15" ht="12.75">
      <c r="A48" s="25" t="s">
        <v>14</v>
      </c>
      <c r="B48" s="22" t="s">
        <v>7</v>
      </c>
      <c r="C48" s="23">
        <f aca="true" t="shared" si="12" ref="C48:C53">IF((C16-$H$16)/C16&gt;0,(C16-$H$16)/C16,0)</f>
        <v>0.4700460829493087</v>
      </c>
      <c r="D48" s="23">
        <f aca="true" t="shared" si="13" ref="D48:D53">IF((D16-$I$16)/D16&gt;0,(D16-$I$16)/D16,0)</f>
        <v>0.34210526315789475</v>
      </c>
      <c r="E48" s="23">
        <f aca="true" t="shared" si="14" ref="E48:E53">IF((E16-$J$16)/E16&gt;0,(E16-$J$16)/E16,0)</f>
        <v>0.2779783393501805</v>
      </c>
      <c r="F48" s="24">
        <f aca="true" t="shared" si="15" ref="F48:F53">IF((C16-$K$16)/C16&gt;0,(C16-$K$16)/C16,0)</f>
        <v>0.6424731182795698</v>
      </c>
      <c r="G48" s="24">
        <f aca="true" t="shared" si="16" ref="G48:G53">IF((D16-$L$16)/D16&gt;0,(D16-$L$16)/D16,0)</f>
        <v>0.8388157894736842</v>
      </c>
      <c r="H48" s="24">
        <f aca="true" t="shared" si="17" ref="H48:H53">IF((E16-$M$16)/E16&gt;0,(E16-$M$16)/E16,0)</f>
        <v>0.7292418772563177</v>
      </c>
      <c r="I48" s="24">
        <f aca="true" t="shared" si="18" ref="I48:I53">IF((C16-$N$16)/C16&gt;0,(C16-$N$16)/C16,0)</f>
        <v>0.7811059907834101</v>
      </c>
      <c r="J48" s="24">
        <f aca="true" t="shared" si="19" ref="J48:J53">IF((D16-$O$16)/D16&gt;0,(D16-$O$16)/D16,0)</f>
        <v>0.9013157894736843</v>
      </c>
      <c r="K48" s="24">
        <f aca="true" t="shared" si="20" ref="K48:K53">IF((E16-$P$16)/E16&gt;0,(E16-$P$16)/E16,0)</f>
        <v>0.7292418772563177</v>
      </c>
      <c r="L48" s="24">
        <f>IF((C16-$Q$16)/C16&gt;0,(C16-$Q$16)/C16,0)</f>
        <v>0.8847926267281105</v>
      </c>
      <c r="M48" s="24">
        <f>IF((C16-$R$16)/C16&gt;0,(C16-$R$16)/C16,0)</f>
        <v>0.9769585253456221</v>
      </c>
      <c r="N48" s="24">
        <f>IF((D16-$S$16)/D16&gt;0,(D16-$S$16)/D16,0)</f>
        <v>0.9078947368421052</v>
      </c>
      <c r="O48" s="26">
        <f>IF((E16-$T$16)/E16&gt;0,(E16-$T$16)/E16,0)</f>
        <v>0.9729241877256317</v>
      </c>
    </row>
    <row r="49" spans="1:15" ht="12.75">
      <c r="A49" s="25" t="s">
        <v>11</v>
      </c>
      <c r="B49" s="22" t="s">
        <v>7</v>
      </c>
      <c r="C49" s="23">
        <f t="shared" si="12"/>
        <v>0.42928039702233245</v>
      </c>
      <c r="D49" s="23">
        <f t="shared" si="13"/>
        <v>0.20634920634920637</v>
      </c>
      <c r="E49" s="23">
        <f t="shared" si="14"/>
        <v>0.15789473684210517</v>
      </c>
      <c r="F49" s="24">
        <f t="shared" si="15"/>
        <v>0.6149710504549214</v>
      </c>
      <c r="G49" s="24">
        <f t="shared" si="16"/>
        <v>0.8055555555555557</v>
      </c>
      <c r="H49" s="24">
        <f t="shared" si="17"/>
        <v>0.6842105263157894</v>
      </c>
      <c r="I49" s="24">
        <f t="shared" si="18"/>
        <v>0.7642679900744417</v>
      </c>
      <c r="J49" s="24">
        <f t="shared" si="19"/>
        <v>0.880952380952381</v>
      </c>
      <c r="K49" s="24">
        <f t="shared" si="20"/>
        <v>0.6842105263157894</v>
      </c>
      <c r="L49" s="24">
        <f aca="true" t="shared" si="21" ref="L49:L54">IF((C17-$Q$16)/C17&gt;0,(C17-$Q$16)/C17,0)</f>
        <v>0.8759305210918115</v>
      </c>
      <c r="M49" s="24">
        <f aca="true" t="shared" si="22" ref="M49:M54">IF((C17-$R$16)/C17&gt;0,(C17-$R$16)/C17,0)</f>
        <v>0.9751861042183623</v>
      </c>
      <c r="N49" s="24">
        <f>IF((D17-$S$16)/D17&gt;0,(D17-$S$16)/D17,0)</f>
        <v>0.888888888888889</v>
      </c>
      <c r="O49" s="26">
        <f>IF((E17-$T$16)/E17&gt;0,(E17-$T$16)/E17,0)</f>
        <v>0.968421052631579</v>
      </c>
    </row>
    <row r="50" spans="1:15" ht="12.75">
      <c r="A50" s="25" t="s">
        <v>12</v>
      </c>
      <c r="B50" s="22" t="s">
        <v>7</v>
      </c>
      <c r="C50" s="23">
        <f t="shared" si="12"/>
        <v>0.3817204301075269</v>
      </c>
      <c r="D50" s="23">
        <f t="shared" si="13"/>
        <v>0.12280701754385957</v>
      </c>
      <c r="E50" s="23">
        <f t="shared" si="14"/>
        <v>0</v>
      </c>
      <c r="F50" s="24">
        <f t="shared" si="15"/>
        <v>0.5828853046594982</v>
      </c>
      <c r="G50" s="24">
        <f t="shared" si="16"/>
        <v>0.7850877192982456</v>
      </c>
      <c r="H50" s="24">
        <f t="shared" si="17"/>
        <v>0.6212121212121212</v>
      </c>
      <c r="I50" s="24">
        <f t="shared" si="18"/>
        <v>0.7446236559139785</v>
      </c>
      <c r="J50" s="24">
        <f t="shared" si="19"/>
        <v>0.8684210526315789</v>
      </c>
      <c r="K50" s="24">
        <f t="shared" si="20"/>
        <v>0.6212121212121212</v>
      </c>
      <c r="L50" s="24">
        <f t="shared" si="21"/>
        <v>0.8655913978494624</v>
      </c>
      <c r="M50" s="24">
        <f t="shared" si="22"/>
        <v>0.9731182795698924</v>
      </c>
      <c r="N50" s="24">
        <f>IF((D18-$S$16)/D18&gt;0,(D18-$S$16)/D18,0)</f>
        <v>0.8771929824561403</v>
      </c>
      <c r="O50" s="26">
        <f>IF((E18-$T$16)/E18&gt;0,(E18-$T$16)/E18,0)</f>
        <v>0.962121212121212</v>
      </c>
    </row>
    <row r="51" spans="1:15" ht="12.75">
      <c r="A51" s="25" t="s">
        <v>13</v>
      </c>
      <c r="B51" s="22" t="s">
        <v>7</v>
      </c>
      <c r="C51" s="23">
        <f t="shared" si="12"/>
        <v>0.3255131964809384</v>
      </c>
      <c r="D51" s="23">
        <f t="shared" si="13"/>
        <v>0.07407407407407414</v>
      </c>
      <c r="E51" s="23">
        <f t="shared" si="14"/>
        <v>0</v>
      </c>
      <c r="F51" s="24">
        <f t="shared" si="15"/>
        <v>0.5449657869012707</v>
      </c>
      <c r="G51" s="24">
        <f t="shared" si="16"/>
        <v>0.7731481481481481</v>
      </c>
      <c r="H51" s="24">
        <f t="shared" si="17"/>
        <v>0.6212121212121212</v>
      </c>
      <c r="I51" s="24">
        <f t="shared" si="18"/>
        <v>0.7214076246334311</v>
      </c>
      <c r="J51" s="24">
        <f t="shared" si="19"/>
        <v>0.861111111111111</v>
      </c>
      <c r="K51" s="24">
        <f t="shared" si="20"/>
        <v>0.6212121212121212</v>
      </c>
      <c r="L51" s="24">
        <f t="shared" si="21"/>
        <v>0.8533724340175953</v>
      </c>
      <c r="M51" s="24">
        <f t="shared" si="22"/>
        <v>0.970674486803519</v>
      </c>
      <c r="N51" s="24">
        <f>IF((D19-$S$16)/D19&gt;0,(D19-$S$16)/D19,0)</f>
        <v>0.8703703703703703</v>
      </c>
      <c r="O51" s="26">
        <f>IF((E19-$T$16)/E19&gt;0,(E19-$T$16)/E19,0)</f>
        <v>0.962121212121212</v>
      </c>
    </row>
    <row r="52" spans="1:15" ht="12.75">
      <c r="A52" s="25" t="s">
        <v>15</v>
      </c>
      <c r="B52" s="22" t="s">
        <v>7</v>
      </c>
      <c r="C52" s="23">
        <f t="shared" si="12"/>
        <v>0.3255131964809384</v>
      </c>
      <c r="D52" s="23">
        <f t="shared" si="13"/>
        <v>0.00990099009900991</v>
      </c>
      <c r="E52" s="23">
        <f t="shared" si="14"/>
        <v>0</v>
      </c>
      <c r="F52" s="24">
        <f t="shared" si="15"/>
        <v>0.5449657869012707</v>
      </c>
      <c r="G52" s="24">
        <f t="shared" si="16"/>
        <v>0.7574257425742574</v>
      </c>
      <c r="H52" s="24">
        <f t="shared" si="17"/>
        <v>0.6212121212121212</v>
      </c>
      <c r="I52" s="24">
        <f t="shared" si="18"/>
        <v>0.7214076246334311</v>
      </c>
      <c r="J52" s="24">
        <f t="shared" si="19"/>
        <v>0.8514851485148515</v>
      </c>
      <c r="K52" s="24">
        <f t="shared" si="20"/>
        <v>0.6212121212121212</v>
      </c>
      <c r="L52" s="24">
        <f t="shared" si="21"/>
        <v>0.8533724340175953</v>
      </c>
      <c r="M52" s="24">
        <f t="shared" si="22"/>
        <v>0.970674486803519</v>
      </c>
      <c r="N52" s="24">
        <f>IF((D20-$S$16)/D20&gt;0,(D20-$S$16)/D20,0)</f>
        <v>0.8613861386138614</v>
      </c>
      <c r="O52" s="26">
        <f>IF((E20-$T$16)/E20&gt;0,(E20-$T$16)/E20,0)</f>
        <v>0.962121212121212</v>
      </c>
    </row>
    <row r="53" spans="1:15" ht="12.75">
      <c r="A53" s="25" t="s">
        <v>18</v>
      </c>
      <c r="B53" s="22" t="s">
        <v>7</v>
      </c>
      <c r="C53" s="23">
        <f t="shared" si="12"/>
        <v>0.09210526315789465</v>
      </c>
      <c r="D53" s="23">
        <f t="shared" si="13"/>
        <v>0</v>
      </c>
      <c r="E53" s="23">
        <f t="shared" si="14"/>
        <v>0</v>
      </c>
      <c r="F53" s="24">
        <f t="shared" si="15"/>
        <v>0.38749999999999996</v>
      </c>
      <c r="G53" s="24">
        <f t="shared" si="16"/>
        <v>0.7012195121951219</v>
      </c>
      <c r="H53" s="24">
        <f t="shared" si="17"/>
        <v>0.4525547445255475</v>
      </c>
      <c r="I53" s="24">
        <f t="shared" si="18"/>
        <v>0.625</v>
      </c>
      <c r="J53" s="24">
        <f t="shared" si="19"/>
        <v>0.8170731707317073</v>
      </c>
      <c r="K53" s="24">
        <f t="shared" si="20"/>
        <v>0.4525547445255475</v>
      </c>
      <c r="L53" s="24">
        <f t="shared" si="21"/>
        <v>0.8026315789473684</v>
      </c>
      <c r="M53" s="24">
        <f t="shared" si="22"/>
        <v>0.9605263157894737</v>
      </c>
      <c r="N53" s="24">
        <f>IF((D21-$S$16)/D21&gt;0,(D21-$S$16)/D21,0)</f>
        <v>0.8292682926829268</v>
      </c>
      <c r="O53" s="26">
        <f>IF((E21-$T$16)/E21&gt;0,(E21-$T$16)/E21,0)</f>
        <v>0.9452554744525546</v>
      </c>
    </row>
    <row r="54" spans="1:15" ht="12.75">
      <c r="A54" s="25" t="s">
        <v>14</v>
      </c>
      <c r="B54" s="22" t="s">
        <v>8</v>
      </c>
      <c r="C54" s="23">
        <f aca="true" t="shared" si="23" ref="C54:C59">IF((C22-$H$22)/C22&gt;0,(C22-$H$22)/C22,0)</f>
        <v>0.4700460829493087</v>
      </c>
      <c r="D54" s="23">
        <f aca="true" t="shared" si="24" ref="D54:D59">IF((D22-$I$22)/D22&gt;0,(D22-$I$22)/D22,0)</f>
        <v>0.34210526315789475</v>
      </c>
      <c r="E54" s="23">
        <f aca="true" t="shared" si="25" ref="E54:E59">IF((E22-$J$22)/E22&gt;0,(E22-$J$22)/E22,0)</f>
        <v>0.24953095684803</v>
      </c>
      <c r="F54" s="24">
        <f aca="true" t="shared" si="26" ref="F54:F59">IF((C22-$K$22)/C22&gt;0,(C22-$K$22)/C22,0)</f>
        <v>0.6497695852534563</v>
      </c>
      <c r="G54" s="24">
        <f aca="true" t="shared" si="27" ref="G54:G59">IF((D22-$L$22)/D22&gt;0,(D22-$L$22)/D22,0)</f>
        <v>0.8421052631578947</v>
      </c>
      <c r="H54" s="24">
        <f aca="true" t="shared" si="28" ref="H54:H59">IF((E22-$M$22)/E22&gt;0,(E22-$M$22)/E22,0)</f>
        <v>0.7185741088180112</v>
      </c>
      <c r="I54" s="24">
        <f aca="true" t="shared" si="29" ref="I54:I59">IF((C22-$N$22)/C22&gt;0,(C22-$N$22)/C22,0)</f>
        <v>0.7811059907834101</v>
      </c>
      <c r="J54" s="24">
        <f aca="true" t="shared" si="30" ref="J54:J59">IF((D22-$O$22)/D22&gt;0,(D22-$O$22)/D22,0)</f>
        <v>0.9013157894736843</v>
      </c>
      <c r="K54" s="24">
        <f aca="true" t="shared" si="31" ref="K54:K59">IF((E22-$P$22)/E22&gt;0,(E22-$P$22)/E22,0)</f>
        <v>0.7185741088180112</v>
      </c>
      <c r="L54" s="24">
        <f>IF((C22-$Q$22)/C22&gt;0,(C22-$Q$22)/C22,0)</f>
        <v>0.8847926267281105</v>
      </c>
      <c r="M54" s="24">
        <f>IF((C22-$R$22)/C22&gt;0,(C22-$R$22)/C22,0)</f>
        <v>0.9769585253456221</v>
      </c>
      <c r="N54" s="24">
        <f>IF((D22-$S$22)/D22&gt;0,(D22-$S$22)/D22,0)</f>
        <v>0.9078947368421052</v>
      </c>
      <c r="O54" s="26">
        <f>IF((E22-$T$22)/E22&gt;0,(E22-$T$22)/E22,0)</f>
        <v>0.9718574108818011</v>
      </c>
    </row>
    <row r="55" spans="1:15" ht="12.75">
      <c r="A55" s="25" t="s">
        <v>11</v>
      </c>
      <c r="B55" s="22" t="s">
        <v>8</v>
      </c>
      <c r="C55" s="23">
        <f t="shared" si="23"/>
        <v>0.42928039702233245</v>
      </c>
      <c r="D55" s="23">
        <f t="shared" si="24"/>
        <v>0.20634920634920637</v>
      </c>
      <c r="E55" s="23">
        <f t="shared" si="25"/>
        <v>0.11894273127753302</v>
      </c>
      <c r="F55" s="24">
        <f t="shared" si="26"/>
        <v>0.6228287841191067</v>
      </c>
      <c r="G55" s="24">
        <f t="shared" si="27"/>
        <v>0.8095238095238095</v>
      </c>
      <c r="H55" s="24">
        <f t="shared" si="28"/>
        <v>0.669603524229075</v>
      </c>
      <c r="I55" s="24">
        <f t="shared" si="29"/>
        <v>0.7642679900744417</v>
      </c>
      <c r="J55" s="24">
        <f t="shared" si="30"/>
        <v>0.880952380952381</v>
      </c>
      <c r="K55" s="24">
        <f t="shared" si="31"/>
        <v>0.669603524229075</v>
      </c>
      <c r="L55" s="24">
        <f>IF((C23-$Q$22)/C23&gt;0,(C23-$Q$22)/C23,0)</f>
        <v>0.8759305210918115</v>
      </c>
      <c r="M55" s="24">
        <f>IF((C23-$R$22)/C23&gt;0,(C23-$R$22)/C23,0)</f>
        <v>0.9751861042183623</v>
      </c>
      <c r="N55" s="24">
        <f>IF((D23-$S$22)/D23&gt;0,(D23-$S$22)/D23,0)</f>
        <v>0.888888888888889</v>
      </c>
      <c r="O55" s="26">
        <f>IF((E23-$T$22)/E23&gt;0,(E23-$T$22)/E23,0)</f>
        <v>0.9669603524229075</v>
      </c>
    </row>
    <row r="56" spans="1:15" ht="12.75">
      <c r="A56" s="25" t="s">
        <v>12</v>
      </c>
      <c r="B56" s="22" t="s">
        <v>8</v>
      </c>
      <c r="C56" s="23">
        <f t="shared" si="23"/>
        <v>0.3817204301075269</v>
      </c>
      <c r="D56" s="23">
        <f t="shared" si="24"/>
        <v>0.12280701754385957</v>
      </c>
      <c r="E56" s="23">
        <f t="shared" si="25"/>
        <v>0</v>
      </c>
      <c r="F56" s="24">
        <f t="shared" si="26"/>
        <v>0.5913978494623656</v>
      </c>
      <c r="G56" s="24">
        <f t="shared" si="27"/>
        <v>0.7894736842105263</v>
      </c>
      <c r="H56" s="24">
        <f t="shared" si="28"/>
        <v>0.6073298429319371</v>
      </c>
      <c r="I56" s="24">
        <f t="shared" si="29"/>
        <v>0.7446236559139785</v>
      </c>
      <c r="J56" s="24">
        <f t="shared" si="30"/>
        <v>0.8684210526315789</v>
      </c>
      <c r="K56" s="24">
        <f t="shared" si="31"/>
        <v>0.6073298429319371</v>
      </c>
      <c r="L56" s="24">
        <f>IF((C24-$Q$22)/C24&gt;0,(C24-$Q$22)/C24,0)</f>
        <v>0.8655913978494624</v>
      </c>
      <c r="M56" s="24">
        <f>IF((C24-$R$22)/C24&gt;0,(C24-$R$22)/C24,0)</f>
        <v>0.9731182795698924</v>
      </c>
      <c r="N56" s="24">
        <f>IF((D24-$S$22)/D24&gt;0,(D24-$S$22)/D24,0)</f>
        <v>0.8771929824561403</v>
      </c>
      <c r="O56" s="26">
        <f>IF((E24-$T$22)/E24&gt;0,(E24-$T$22)/E24,0)</f>
        <v>0.9607329842931936</v>
      </c>
    </row>
    <row r="57" spans="1:15" ht="12.75">
      <c r="A57" s="25" t="s">
        <v>13</v>
      </c>
      <c r="B57" s="22" t="s">
        <v>8</v>
      </c>
      <c r="C57" s="23">
        <f t="shared" si="23"/>
        <v>0.3255131964809384</v>
      </c>
      <c r="D57" s="23">
        <f t="shared" si="24"/>
        <v>0.07407407407407414</v>
      </c>
      <c r="E57" s="23">
        <f t="shared" si="25"/>
        <v>0</v>
      </c>
      <c r="F57" s="24">
        <f t="shared" si="26"/>
        <v>0.5542521994134898</v>
      </c>
      <c r="G57" s="24">
        <f t="shared" si="27"/>
        <v>0.7777777777777778</v>
      </c>
      <c r="H57" s="24">
        <f t="shared" si="28"/>
        <v>0.6073298429319371</v>
      </c>
      <c r="I57" s="24">
        <f t="shared" si="29"/>
        <v>0.7214076246334311</v>
      </c>
      <c r="J57" s="24">
        <f t="shared" si="30"/>
        <v>0.861111111111111</v>
      </c>
      <c r="K57" s="24">
        <f t="shared" si="31"/>
        <v>0.6073298429319371</v>
      </c>
      <c r="L57" s="24">
        <f>IF((C25-$Q$22)/C25&gt;0,(C25-$Q$22)/C25,0)</f>
        <v>0.8533724340175953</v>
      </c>
      <c r="M57" s="24">
        <f>IF((C25-$R$22)/C25&gt;0,(C25-$R$22)/C25,0)</f>
        <v>0.970674486803519</v>
      </c>
      <c r="N57" s="24">
        <f>IF((D25-$S$22)/D25&gt;0,(D25-$S$22)/D25,0)</f>
        <v>0.8703703703703703</v>
      </c>
      <c r="O57" s="26">
        <f>IF((E25-$T$22)/E25&gt;0,(E25-$T$22)/E25,0)</f>
        <v>0.9607329842931936</v>
      </c>
    </row>
    <row r="58" spans="1:15" ht="12.75">
      <c r="A58" s="25" t="s">
        <v>15</v>
      </c>
      <c r="B58" s="22" t="s">
        <v>8</v>
      </c>
      <c r="C58" s="23">
        <f t="shared" si="23"/>
        <v>0.3255131964809384</v>
      </c>
      <c r="D58" s="23">
        <f t="shared" si="24"/>
        <v>0.00990099009900991</v>
      </c>
      <c r="E58" s="23">
        <f t="shared" si="25"/>
        <v>0</v>
      </c>
      <c r="F58" s="24">
        <f t="shared" si="26"/>
        <v>0.5542521994134898</v>
      </c>
      <c r="G58" s="24">
        <f t="shared" si="27"/>
        <v>0.7623762376237624</v>
      </c>
      <c r="H58" s="24">
        <f t="shared" si="28"/>
        <v>0.6073298429319371</v>
      </c>
      <c r="I58" s="24">
        <f t="shared" si="29"/>
        <v>0.7214076246334311</v>
      </c>
      <c r="J58" s="24">
        <f t="shared" si="30"/>
        <v>0.8514851485148515</v>
      </c>
      <c r="K58" s="24">
        <f t="shared" si="31"/>
        <v>0.6073298429319371</v>
      </c>
      <c r="L58" s="24">
        <f>IF((C26-$Q$22)/C26&gt;0,(C26-$Q$22)/C26,0)</f>
        <v>0.8533724340175953</v>
      </c>
      <c r="M58" s="24">
        <f>IF((C26-$R$22)/C26&gt;0,(C26-$R$22)/C26,0)</f>
        <v>0.970674486803519</v>
      </c>
      <c r="N58" s="24">
        <f>IF((D26-$S$22)/D26&gt;0,(D26-$S$22)/D26,0)</f>
        <v>0.8613861386138614</v>
      </c>
      <c r="O58" s="26">
        <f>IF((E26-$T$22)/E26&gt;0,(E26-$T$22)/E26,0)</f>
        <v>0.9607329842931936</v>
      </c>
    </row>
    <row r="59" spans="1:15" ht="13.5" thickBot="1">
      <c r="A59" s="27" t="s">
        <v>18</v>
      </c>
      <c r="B59" s="28" t="s">
        <v>8</v>
      </c>
      <c r="C59" s="29">
        <f t="shared" si="23"/>
        <v>0.09210526315789465</v>
      </c>
      <c r="D59" s="29">
        <f t="shared" si="24"/>
        <v>0</v>
      </c>
      <c r="E59" s="29">
        <f t="shared" si="25"/>
        <v>0</v>
      </c>
      <c r="F59" s="30">
        <f t="shared" si="26"/>
        <v>0.4</v>
      </c>
      <c r="G59" s="30">
        <f t="shared" si="27"/>
        <v>0.7073170731707317</v>
      </c>
      <c r="H59" s="30">
        <f t="shared" si="28"/>
        <v>0.4525547445255475</v>
      </c>
      <c r="I59" s="30">
        <f t="shared" si="29"/>
        <v>0.625</v>
      </c>
      <c r="J59" s="30">
        <f t="shared" si="30"/>
        <v>0.8170731707317073</v>
      </c>
      <c r="K59" s="30">
        <f t="shared" si="31"/>
        <v>0.4525547445255475</v>
      </c>
      <c r="L59" s="30">
        <f>IF((C27-$Q$22)/C27&gt;0,(C27-$Q$22)/C27,0)</f>
        <v>0.8026315789473684</v>
      </c>
      <c r="M59" s="30">
        <f>IF((C27-$R$22)/C27&gt;0,(C27-$R$22)/C27,0)</f>
        <v>0.9605263157894737</v>
      </c>
      <c r="N59" s="24">
        <f>IF((D27-$S$22)/D27&gt;0,(D27-$S$22)/D27,0)</f>
        <v>0.8292682926829268</v>
      </c>
      <c r="O59" s="26">
        <f>IF((E27-$T$22)/E27&gt;0,(E27-$T$22)/E27,0)</f>
        <v>0.9452554744525546</v>
      </c>
    </row>
    <row r="60" spans="1:14" ht="12.75">
      <c r="A60" s="79" t="s">
        <v>54</v>
      </c>
      <c r="B60" s="1"/>
      <c r="C60" s="10"/>
      <c r="D60" s="10"/>
      <c r="E60" s="10"/>
      <c r="F60" s="5"/>
      <c r="G60" s="5"/>
      <c r="H60" s="5"/>
      <c r="I60" s="5"/>
      <c r="J60" s="5"/>
      <c r="K60" s="5"/>
      <c r="L60" s="5"/>
      <c r="M60" s="5"/>
      <c r="N60" s="5"/>
    </row>
    <row r="61" spans="1:14" ht="12.75">
      <c r="A61" s="79" t="s">
        <v>55</v>
      </c>
      <c r="B61" s="1"/>
      <c r="C61" s="10"/>
      <c r="D61" s="10"/>
      <c r="E61" s="10"/>
      <c r="F61" s="5"/>
      <c r="G61" s="5"/>
      <c r="H61" s="5"/>
      <c r="I61" s="5"/>
      <c r="J61" s="5"/>
      <c r="K61" s="5"/>
      <c r="L61" s="5"/>
      <c r="M61" s="5"/>
      <c r="N61" s="5"/>
    </row>
    <row r="62" spans="4:17" ht="12.75">
      <c r="D62" s="4"/>
      <c r="E62" s="1"/>
      <c r="F62" s="2"/>
      <c r="G62" s="3"/>
      <c r="H62" s="2"/>
      <c r="I62" s="5"/>
      <c r="J62" s="2"/>
      <c r="K62" s="5"/>
      <c r="L62" s="2"/>
      <c r="M62" s="2"/>
      <c r="N62" s="5"/>
      <c r="O62" s="2"/>
      <c r="P62" s="2"/>
      <c r="Q62" s="5"/>
    </row>
    <row r="63" ht="69" customHeight="1">
      <c r="C63" s="14" t="s">
        <v>32</v>
      </c>
    </row>
    <row r="64" spans="4:17" ht="12.75">
      <c r="D64" s="4"/>
      <c r="E64" s="1"/>
      <c r="F64" s="2"/>
      <c r="G64" s="3"/>
      <c r="H64" s="2"/>
      <c r="I64" s="5"/>
      <c r="J64" s="2"/>
      <c r="K64" s="5"/>
      <c r="L64" s="2"/>
      <c r="M64" s="2"/>
      <c r="N64" s="5"/>
      <c r="O64" s="2"/>
      <c r="P64" s="2"/>
      <c r="Q64" s="5"/>
    </row>
    <row r="65" spans="1:17" ht="12.75">
      <c r="A65" s="42" t="s">
        <v>43</v>
      </c>
      <c r="B65" s="43"/>
      <c r="C65" s="43"/>
      <c r="D65" s="43"/>
      <c r="E65" s="43"/>
      <c r="F65" s="43"/>
      <c r="G65" s="43"/>
      <c r="H65" s="43"/>
      <c r="I65" s="43"/>
      <c r="J65" s="43"/>
      <c r="K65" s="5"/>
      <c r="L65" s="2"/>
      <c r="M65" s="2"/>
      <c r="N65" s="5"/>
      <c r="O65" s="2"/>
      <c r="P65" s="2"/>
      <c r="Q65" s="5"/>
    </row>
    <row r="66" spans="1:17" ht="12.75">
      <c r="A66" s="42" t="s">
        <v>44</v>
      </c>
      <c r="B66" s="43"/>
      <c r="C66" s="43"/>
      <c r="D66" s="43"/>
      <c r="E66" s="43"/>
      <c r="F66" s="43"/>
      <c r="G66" s="43"/>
      <c r="H66" s="43"/>
      <c r="I66" s="43"/>
      <c r="J66" s="43"/>
      <c r="K66" s="5"/>
      <c r="L66" s="2"/>
      <c r="M66" s="2"/>
      <c r="N66" s="5"/>
      <c r="O66" s="2"/>
      <c r="P66" s="2"/>
      <c r="Q66" s="5"/>
    </row>
    <row r="67" spans="1:17" ht="13.5" thickBot="1">
      <c r="A67" s="42" t="s">
        <v>45</v>
      </c>
      <c r="B67" s="43"/>
      <c r="C67" s="43"/>
      <c r="D67" s="43"/>
      <c r="E67" s="43"/>
      <c r="F67" s="43"/>
      <c r="G67" s="43"/>
      <c r="H67" s="43"/>
      <c r="I67" s="43"/>
      <c r="J67" s="43"/>
      <c r="K67" s="5"/>
      <c r="L67" s="2"/>
      <c r="M67" s="2"/>
      <c r="N67" s="5"/>
      <c r="O67" s="2"/>
      <c r="P67" s="2"/>
      <c r="Q67" s="5"/>
    </row>
    <row r="68" spans="1:11" ht="12.75">
      <c r="A68" s="7" t="s">
        <v>3</v>
      </c>
      <c r="B68" s="40" t="s">
        <v>29</v>
      </c>
      <c r="C68" s="41"/>
      <c r="D68" s="46"/>
      <c r="E68" s="40" t="s">
        <v>30</v>
      </c>
      <c r="F68" s="41"/>
      <c r="G68" s="46"/>
      <c r="H68" s="40" t="s">
        <v>31</v>
      </c>
      <c r="I68" s="47"/>
      <c r="J68" s="47"/>
      <c r="K68" s="48"/>
    </row>
    <row r="69" spans="1:11" ht="15">
      <c r="A69" s="15" t="s">
        <v>5</v>
      </c>
      <c r="B69" s="16" t="s">
        <v>0</v>
      </c>
      <c r="C69" s="20" t="s">
        <v>1</v>
      </c>
      <c r="D69" s="18" t="s">
        <v>2</v>
      </c>
      <c r="E69" s="16" t="s">
        <v>0</v>
      </c>
      <c r="F69" s="20" t="s">
        <v>1</v>
      </c>
      <c r="G69" s="18" t="s">
        <v>2</v>
      </c>
      <c r="H69" s="80" t="s">
        <v>56</v>
      </c>
      <c r="I69" s="80" t="s">
        <v>57</v>
      </c>
      <c r="J69" s="20" t="s">
        <v>1</v>
      </c>
      <c r="K69" s="19" t="s">
        <v>2</v>
      </c>
    </row>
    <row r="70" spans="1:11" ht="12.75">
      <c r="A70" s="33" t="s">
        <v>4</v>
      </c>
      <c r="B70" s="24">
        <f>(H8-$K$8)/H8</f>
        <v>0.2289855072463768</v>
      </c>
      <c r="C70" s="24">
        <f>(I8-$L$8)/I8</f>
        <v>0.7647058823529411</v>
      </c>
      <c r="D70" s="24">
        <f>(J8-$M$8)/J8</f>
        <v>0.45652173913043487</v>
      </c>
      <c r="E70" s="24">
        <f>(H8-$N$8)/H8</f>
        <v>0.5181159420289855</v>
      </c>
      <c r="F70" s="24">
        <f>(I8-$O$8)/I8</f>
        <v>0.8529411764705882</v>
      </c>
      <c r="G70" s="24">
        <f>(J8-$P$8)/J8</f>
        <v>0.45652173913043487</v>
      </c>
      <c r="H70" s="24">
        <f>(H8-$Q$8)/H8</f>
        <v>0.6376811594202899</v>
      </c>
      <c r="I70" s="83">
        <f>(H8-$R$8)/H8</f>
        <v>0.9565217391304348</v>
      </c>
      <c r="J70" s="24">
        <f>(I8-$S$8)/I8</f>
        <v>0.8823529411764705</v>
      </c>
      <c r="K70" s="26">
        <f>(J8-$T$8)/J8</f>
        <v>0.9728260869565217</v>
      </c>
    </row>
    <row r="71" spans="1:11" ht="12.75">
      <c r="A71" s="33" t="s">
        <v>6</v>
      </c>
      <c r="B71" s="24">
        <f>(H10-K10)/H10</f>
        <v>0.3253623188405797</v>
      </c>
      <c r="C71" s="24">
        <f>(I10-L10)/I10</f>
        <v>0.7012195121951219</v>
      </c>
      <c r="D71" s="24">
        <f>(J10-M10)/J10</f>
        <v>0.2763157894736842</v>
      </c>
      <c r="E71" s="24">
        <f>(H10-N10)/H10</f>
        <v>0.5869565217391305</v>
      </c>
      <c r="F71" s="24">
        <f>(I10-O10)/I10</f>
        <v>0.8170731707317073</v>
      </c>
      <c r="G71" s="24">
        <f>(J10-P10)/J10</f>
        <v>0.2763157894736842</v>
      </c>
      <c r="H71" s="24">
        <f>(H10-$Q$10)/H10</f>
        <v>0.6376811594202899</v>
      </c>
      <c r="I71" s="83">
        <f>(H10-$R$10)/H10</f>
        <v>0.9565217391304348</v>
      </c>
      <c r="J71" s="24">
        <f>(I10-$S$10)/I10</f>
        <v>0.8292682926829268</v>
      </c>
      <c r="K71" s="26">
        <f>(J10-$T$10)/J10</f>
        <v>0.950657894736842</v>
      </c>
    </row>
    <row r="72" spans="1:11" ht="12.75">
      <c r="A72" s="33" t="s">
        <v>7</v>
      </c>
      <c r="B72" s="24">
        <f>(H16-K16)/H16</f>
        <v>0.3253623188405797</v>
      </c>
      <c r="C72" s="24">
        <f>(I16-L16)/I16</f>
        <v>0.755</v>
      </c>
      <c r="D72" s="23">
        <f>(J16-M16)/J16</f>
        <v>0.625</v>
      </c>
      <c r="E72" s="24">
        <f>(H16-N16)/H16</f>
        <v>0.5869565217391305</v>
      </c>
      <c r="F72" s="24">
        <f>(I16-O16)/I16</f>
        <v>0.85</v>
      </c>
      <c r="G72" s="23">
        <f>(J16-P16)/J16</f>
        <v>0.625</v>
      </c>
      <c r="H72" s="24">
        <f>(H16-$Q$16)/H16</f>
        <v>0.782608695652174</v>
      </c>
      <c r="I72" s="83">
        <f>(H16-$R$16)/H16</f>
        <v>0.9565217391304348</v>
      </c>
      <c r="J72" s="24">
        <f>(I16-$S$16)/I16</f>
        <v>0.86</v>
      </c>
      <c r="K72" s="26">
        <f>(J16-$T$16)/J16</f>
        <v>0.9625</v>
      </c>
    </row>
    <row r="73" spans="1:11" ht="13.5" thickBot="1">
      <c r="A73" s="32" t="s">
        <v>8</v>
      </c>
      <c r="B73" s="30">
        <f>(H22-K22)/H22</f>
        <v>0.3391304347826088</v>
      </c>
      <c r="C73" s="30">
        <f>(I22-L22)/I22</f>
        <v>0.76</v>
      </c>
      <c r="D73" s="29">
        <f>(J22-M22)/J22</f>
        <v>0.625</v>
      </c>
      <c r="E73" s="30">
        <f>(H22-N22)/H22</f>
        <v>0.5869565217391305</v>
      </c>
      <c r="F73" s="30">
        <f>(I22-O22)/I22</f>
        <v>0.85</v>
      </c>
      <c r="G73" s="29">
        <f>(J22-P22)/J22</f>
        <v>0.625</v>
      </c>
      <c r="H73" s="30">
        <f>(H22-$Q$22)/H22</f>
        <v>0.782608695652174</v>
      </c>
      <c r="I73" s="84">
        <f>(H22-$R$22)/H22</f>
        <v>0.9565217391304348</v>
      </c>
      <c r="J73" s="30">
        <f>(I22-$S$22)/I22</f>
        <v>0.86</v>
      </c>
      <c r="K73" s="31">
        <f>(J22-$T$22)/J22</f>
        <v>0.9625</v>
      </c>
    </row>
    <row r="74" spans="1:11" ht="12.75">
      <c r="A74" s="79" t="s">
        <v>54</v>
      </c>
      <c r="B74" s="1"/>
      <c r="C74" s="5"/>
      <c r="D74" s="5"/>
      <c r="E74" s="10"/>
      <c r="F74" s="5"/>
      <c r="G74" s="5"/>
      <c r="H74" s="10"/>
      <c r="I74" s="5"/>
      <c r="J74" s="5"/>
      <c r="K74" s="5"/>
    </row>
    <row r="75" spans="1:11" ht="12.75">
      <c r="A75" s="79" t="s">
        <v>55</v>
      </c>
      <c r="B75" s="1"/>
      <c r="C75" s="5"/>
      <c r="D75" s="5"/>
      <c r="E75" s="10"/>
      <c r="F75" s="5"/>
      <c r="G75" s="5"/>
      <c r="H75" s="10"/>
      <c r="I75" s="5"/>
      <c r="J75" s="5"/>
      <c r="K75" s="5"/>
    </row>
    <row r="76" spans="1:11" ht="12.75">
      <c r="A76" s="4"/>
      <c r="B76" s="1"/>
      <c r="C76" s="5"/>
      <c r="D76" s="5"/>
      <c r="E76" s="10"/>
      <c r="F76" s="5"/>
      <c r="G76" s="5"/>
      <c r="H76" s="10"/>
      <c r="I76" s="5"/>
      <c r="J76" s="5"/>
      <c r="K76" s="5"/>
    </row>
    <row r="77" spans="1:11" ht="12.75">
      <c r="A77" s="4"/>
      <c r="B77" s="1"/>
      <c r="C77" s="5"/>
      <c r="D77" s="5"/>
      <c r="E77" s="10"/>
      <c r="F77" s="5"/>
      <c r="G77" s="5"/>
      <c r="H77" s="10"/>
      <c r="I77" s="5"/>
      <c r="J77" s="5"/>
      <c r="K77" s="5"/>
    </row>
    <row r="78" spans="1:11" ht="12.75">
      <c r="A78" s="42" t="s">
        <v>46</v>
      </c>
      <c r="B78" s="43"/>
      <c r="C78" s="43"/>
      <c r="D78" s="43"/>
      <c r="E78" s="43"/>
      <c r="F78" s="43"/>
      <c r="G78" s="43"/>
      <c r="H78" s="10"/>
      <c r="I78" s="5"/>
      <c r="J78" s="5"/>
      <c r="K78" s="5"/>
    </row>
    <row r="79" spans="1:7" ht="12.75">
      <c r="A79" s="42" t="s">
        <v>44</v>
      </c>
      <c r="B79" s="43"/>
      <c r="C79" s="43"/>
      <c r="D79" s="43"/>
      <c r="E79" s="43"/>
      <c r="F79" s="43"/>
      <c r="G79" s="43"/>
    </row>
    <row r="80" spans="1:7" ht="13.5" thickBot="1">
      <c r="A80" s="42" t="s">
        <v>47</v>
      </c>
      <c r="B80" s="43"/>
      <c r="C80" s="43"/>
      <c r="D80" s="43"/>
      <c r="E80" s="43"/>
      <c r="F80" s="43"/>
      <c r="G80" s="43"/>
    </row>
    <row r="81" spans="1:8" ht="12.75">
      <c r="A81" s="7" t="s">
        <v>3</v>
      </c>
      <c r="B81" s="40" t="s">
        <v>28</v>
      </c>
      <c r="C81" s="41"/>
      <c r="D81" s="46"/>
      <c r="E81" s="40" t="s">
        <v>27</v>
      </c>
      <c r="F81" s="47"/>
      <c r="G81" s="47"/>
      <c r="H81" s="48"/>
    </row>
    <row r="82" spans="1:8" ht="15">
      <c r="A82" s="15" t="s">
        <v>5</v>
      </c>
      <c r="B82" s="16" t="s">
        <v>0</v>
      </c>
      <c r="C82" s="20" t="s">
        <v>1</v>
      </c>
      <c r="D82" s="18" t="s">
        <v>2</v>
      </c>
      <c r="E82" s="80" t="s">
        <v>56</v>
      </c>
      <c r="F82" s="80" t="s">
        <v>57</v>
      </c>
      <c r="G82" s="20" t="s">
        <v>1</v>
      </c>
      <c r="H82" s="19" t="s">
        <v>2</v>
      </c>
    </row>
    <row r="83" spans="1:8" ht="12.75">
      <c r="A83" s="33" t="s">
        <v>4</v>
      </c>
      <c r="B83" s="24">
        <f>(K8-N8)/K8</f>
        <v>0.375</v>
      </c>
      <c r="C83" s="24">
        <f>(L8-O8)/L8</f>
        <v>0.3750000000000001</v>
      </c>
      <c r="D83" s="24">
        <f>(M8-P8)/M8</f>
        <v>0</v>
      </c>
      <c r="E83" s="24">
        <f>(K8-Q8)/K8</f>
        <v>0.5300751879699248</v>
      </c>
      <c r="F83" s="83">
        <f>(K8-R8)/K8</f>
        <v>0.943609022556391</v>
      </c>
      <c r="G83" s="24">
        <f>(L8-S8)/L8</f>
        <v>0.5</v>
      </c>
      <c r="H83" s="26">
        <f>(M8-T8)/M8</f>
        <v>0.95</v>
      </c>
    </row>
    <row r="84" spans="1:8" ht="12.75">
      <c r="A84" s="33" t="s">
        <v>6</v>
      </c>
      <c r="B84" s="24">
        <f>(K10-N10)/K10</f>
        <v>0.3877551020408163</v>
      </c>
      <c r="C84" s="24">
        <f>(L10-O10)/L10</f>
        <v>0.3877551020408163</v>
      </c>
      <c r="D84" s="24">
        <f>(M10-P10)/M10</f>
        <v>0</v>
      </c>
      <c r="E84" s="24">
        <f>(K10-Q10)/K10</f>
        <v>0.4629430719656284</v>
      </c>
      <c r="F84" s="83">
        <f>(K10-R10)/K10</f>
        <v>0.9355531686358755</v>
      </c>
      <c r="G84" s="24">
        <f>(L10-S10)/L10</f>
        <v>0.4285714285714285</v>
      </c>
      <c r="H84" s="26">
        <f>(M10-T10)/M10</f>
        <v>0.9318181818181819</v>
      </c>
    </row>
    <row r="85" spans="1:8" ht="12.75">
      <c r="A85" s="33" t="s">
        <v>7</v>
      </c>
      <c r="B85" s="24">
        <f>(K16-N16)/K16</f>
        <v>0.3877551020408163</v>
      </c>
      <c r="C85" s="24">
        <f>(L16-O16)/L16</f>
        <v>0.3877551020408163</v>
      </c>
      <c r="D85" s="24">
        <f>(M16-P16)/M16</f>
        <v>0</v>
      </c>
      <c r="E85" s="24">
        <f>(K16-Q16)/K16</f>
        <v>0.677765843179377</v>
      </c>
      <c r="F85" s="83">
        <f>(K16-R16)/K16</f>
        <v>0.9355531686358755</v>
      </c>
      <c r="G85" s="24">
        <f>(L16-S16)/L16</f>
        <v>0.4285714285714285</v>
      </c>
      <c r="H85" s="26">
        <f>(M16-T16)/M16</f>
        <v>0.9000000000000001</v>
      </c>
    </row>
    <row r="86" spans="1:8" ht="13.5" thickBot="1">
      <c r="A86" s="38" t="s">
        <v>8</v>
      </c>
      <c r="B86" s="30">
        <f>(K22-N22)/K22</f>
        <v>0.37499999999999994</v>
      </c>
      <c r="C86" s="30">
        <f>(L22-O22)/L22</f>
        <v>0.375</v>
      </c>
      <c r="D86" s="30">
        <f>(M22-P22)/M22</f>
        <v>0</v>
      </c>
      <c r="E86" s="30">
        <f>(K22-Q22)/K22</f>
        <v>0.6710526315789473</v>
      </c>
      <c r="F86" s="84">
        <f>(K22-R22)/K22</f>
        <v>0.9342105263157895</v>
      </c>
      <c r="G86" s="30">
        <f>(L22-S22)/L22</f>
        <v>0.4166666666666666</v>
      </c>
      <c r="H86" s="31">
        <f>(M22-T22)/M22</f>
        <v>0.9000000000000001</v>
      </c>
    </row>
    <row r="87" spans="1:8" ht="12.75">
      <c r="A87" s="79" t="s">
        <v>54</v>
      </c>
      <c r="B87" s="1"/>
      <c r="C87" s="5"/>
      <c r="D87" s="5"/>
      <c r="E87" s="5"/>
      <c r="F87" s="5"/>
      <c r="G87" s="5"/>
      <c r="H87" s="5"/>
    </row>
    <row r="88" spans="1:8" ht="12.75">
      <c r="A88" s="79" t="s">
        <v>55</v>
      </c>
      <c r="B88" s="1"/>
      <c r="C88" s="2"/>
      <c r="D88" s="2"/>
      <c r="E88" s="5"/>
      <c r="F88" s="2"/>
      <c r="G88" s="2"/>
      <c r="H88" s="5"/>
    </row>
    <row r="89" spans="1:8" ht="12.75">
      <c r="A89" s="4"/>
      <c r="B89" s="1"/>
      <c r="C89" s="2"/>
      <c r="D89" s="2"/>
      <c r="E89" s="5"/>
      <c r="F89" s="2"/>
      <c r="G89" s="2"/>
      <c r="H89" s="5"/>
    </row>
    <row r="90" spans="1:8" ht="12.75">
      <c r="A90" s="4"/>
      <c r="B90" s="1"/>
      <c r="C90" s="2"/>
      <c r="D90" s="2"/>
      <c r="E90" s="5"/>
      <c r="F90" s="2"/>
      <c r="G90" s="2"/>
      <c r="H90" s="5"/>
    </row>
    <row r="91" spans="1:8" ht="12.75">
      <c r="A91" s="42" t="s">
        <v>48</v>
      </c>
      <c r="B91" s="43"/>
      <c r="C91" s="43"/>
      <c r="D91" s="43"/>
      <c r="E91" s="5"/>
      <c r="F91" s="2"/>
      <c r="G91" s="2"/>
      <c r="H91" s="5"/>
    </row>
    <row r="92" spans="1:8" ht="12.75">
      <c r="A92" s="42" t="s">
        <v>44</v>
      </c>
      <c r="B92" s="43"/>
      <c r="C92" s="43"/>
      <c r="D92" s="43"/>
      <c r="E92" s="5"/>
      <c r="F92" s="2"/>
      <c r="G92" s="2"/>
      <c r="H92" s="5"/>
    </row>
    <row r="93" spans="1:4" ht="13.5" thickBot="1">
      <c r="A93" s="42" t="s">
        <v>49</v>
      </c>
      <c r="B93" s="43"/>
      <c r="C93" s="43"/>
      <c r="D93" s="43"/>
    </row>
    <row r="94" spans="1:5" ht="12.75">
      <c r="A94" s="7" t="s">
        <v>3</v>
      </c>
      <c r="B94" s="40" t="s">
        <v>26</v>
      </c>
      <c r="C94" s="47"/>
      <c r="D94" s="47"/>
      <c r="E94" s="48"/>
    </row>
    <row r="95" spans="1:5" ht="15">
      <c r="A95" s="15" t="s">
        <v>5</v>
      </c>
      <c r="B95" s="80" t="s">
        <v>56</v>
      </c>
      <c r="C95" s="80" t="s">
        <v>57</v>
      </c>
      <c r="D95" s="20" t="s">
        <v>1</v>
      </c>
      <c r="E95" s="19" t="s">
        <v>2</v>
      </c>
    </row>
    <row r="96" spans="1:5" ht="12.75">
      <c r="A96" s="33" t="s">
        <v>4</v>
      </c>
      <c r="B96" s="24">
        <f>(N8-Q8)/N8</f>
        <v>0.24812030075187974</v>
      </c>
      <c r="C96" s="83">
        <f>(N8-R8)/N8</f>
        <v>0.9097744360902256</v>
      </c>
      <c r="D96" s="24">
        <f>(O8-S8)/O8</f>
        <v>0.19999999999999987</v>
      </c>
      <c r="E96" s="26">
        <f>(P8-T8)/P8</f>
        <v>0.95</v>
      </c>
    </row>
    <row r="97" spans="1:5" ht="12.75">
      <c r="A97" s="33" t="s">
        <v>6</v>
      </c>
      <c r="B97" s="24">
        <f>(N10-Q10)/N10</f>
        <v>0.12280701754385967</v>
      </c>
      <c r="C97" s="83">
        <f>(N10-R10)/N10</f>
        <v>0.8947368421052633</v>
      </c>
      <c r="D97" s="24">
        <f>(O10-S10)/O10</f>
        <v>0.06666666666666654</v>
      </c>
      <c r="E97" s="26">
        <f>(P10-T10)/P10</f>
        <v>0.9318181818181819</v>
      </c>
    </row>
    <row r="98" spans="1:5" ht="12.75">
      <c r="A98" s="33" t="s">
        <v>7</v>
      </c>
      <c r="B98" s="24">
        <f>(N16-Q16)/N16</f>
        <v>0.4736842105263158</v>
      </c>
      <c r="C98" s="83">
        <f>(N16-R16)/N16</f>
        <v>0.8947368421052633</v>
      </c>
      <c r="D98" s="24">
        <f>(O16-S16)/O16</f>
        <v>0.06666666666666654</v>
      </c>
      <c r="E98" s="26">
        <f>(P16-T16)/P16</f>
        <v>0.9000000000000001</v>
      </c>
    </row>
    <row r="99" spans="1:5" ht="13.5" thickBot="1">
      <c r="A99" s="38" t="s">
        <v>8</v>
      </c>
      <c r="B99" s="30">
        <f>(N22-Q22)/N22</f>
        <v>0.4736842105263158</v>
      </c>
      <c r="C99" s="83">
        <f>(N22-R22)/N22</f>
        <v>0.8947368421052633</v>
      </c>
      <c r="D99" s="30">
        <f>(O22-S22)/O22</f>
        <v>0.06666666666666654</v>
      </c>
      <c r="E99" s="31">
        <f>(P22-T22)/P22</f>
        <v>0.9000000000000001</v>
      </c>
    </row>
    <row r="100" ht="12.75">
      <c r="A100" s="79" t="s">
        <v>54</v>
      </c>
    </row>
    <row r="101" ht="12.75">
      <c r="A101" s="79" t="s">
        <v>55</v>
      </c>
    </row>
    <row r="103" ht="12.75">
      <c r="A103" s="85"/>
    </row>
  </sheetData>
  <sheetProtection/>
  <mergeCells count="89">
    <mergeCell ref="Q16:Q21"/>
    <mergeCell ref="R16:R21"/>
    <mergeCell ref="Q22:Q27"/>
    <mergeCell ref="R22:R27"/>
    <mergeCell ref="L38:O38"/>
    <mergeCell ref="H68:K68"/>
    <mergeCell ref="S22:S27"/>
    <mergeCell ref="T22:T27"/>
    <mergeCell ref="Q6:T6"/>
    <mergeCell ref="Q8:Q9"/>
    <mergeCell ref="Q10:Q15"/>
    <mergeCell ref="R10:R15"/>
    <mergeCell ref="S8:S9"/>
    <mergeCell ref="T8:T9"/>
    <mergeCell ref="S10:S15"/>
    <mergeCell ref="T10:T15"/>
    <mergeCell ref="S16:S21"/>
    <mergeCell ref="T16:T21"/>
    <mergeCell ref="A66:J66"/>
    <mergeCell ref="A67:J67"/>
    <mergeCell ref="A78:G78"/>
    <mergeCell ref="A79:G79"/>
    <mergeCell ref="B68:D68"/>
    <mergeCell ref="E68:G68"/>
    <mergeCell ref="A3:E3"/>
    <mergeCell ref="A4:E4"/>
    <mergeCell ref="A5:E5"/>
    <mergeCell ref="G3:S3"/>
    <mergeCell ref="G4:S4"/>
    <mergeCell ref="G5:S5"/>
    <mergeCell ref="A65:J65"/>
    <mergeCell ref="P22:P27"/>
    <mergeCell ref="H22:H27"/>
    <mergeCell ref="I22:I27"/>
    <mergeCell ref="J22:J27"/>
    <mergeCell ref="C38:E38"/>
    <mergeCell ref="G22:G27"/>
    <mergeCell ref="A35:N35"/>
    <mergeCell ref="L22:L27"/>
    <mergeCell ref="M22:M27"/>
    <mergeCell ref="N22:N27"/>
    <mergeCell ref="O22:O27"/>
    <mergeCell ref="P16:P21"/>
    <mergeCell ref="L16:L21"/>
    <mergeCell ref="N16:N21"/>
    <mergeCell ref="O16:O21"/>
    <mergeCell ref="P10:P15"/>
    <mergeCell ref="E81:H81"/>
    <mergeCell ref="B94:E94"/>
    <mergeCell ref="L10:L15"/>
    <mergeCell ref="M10:M15"/>
    <mergeCell ref="N10:N15"/>
    <mergeCell ref="O10:O15"/>
    <mergeCell ref="P8:P9"/>
    <mergeCell ref="R8:R9"/>
    <mergeCell ref="L8:L9"/>
    <mergeCell ref="J10:J15"/>
    <mergeCell ref="H16:H21"/>
    <mergeCell ref="I16:I21"/>
    <mergeCell ref="J16:J21"/>
    <mergeCell ref="M8:M9"/>
    <mergeCell ref="N8:N9"/>
    <mergeCell ref="K8:K9"/>
    <mergeCell ref="K10:K15"/>
    <mergeCell ref="K16:K21"/>
    <mergeCell ref="M16:M21"/>
    <mergeCell ref="N6:P6"/>
    <mergeCell ref="K6:M6"/>
    <mergeCell ref="H6:J6"/>
    <mergeCell ref="H8:H9"/>
    <mergeCell ref="I8:I9"/>
    <mergeCell ref="O8:O9"/>
    <mergeCell ref="F38:H38"/>
    <mergeCell ref="I38:K38"/>
    <mergeCell ref="C6:E6"/>
    <mergeCell ref="G8:G9"/>
    <mergeCell ref="G10:G15"/>
    <mergeCell ref="G16:G21"/>
    <mergeCell ref="K22:K27"/>
    <mergeCell ref="H10:H15"/>
    <mergeCell ref="I10:I15"/>
    <mergeCell ref="A80:G80"/>
    <mergeCell ref="A91:D91"/>
    <mergeCell ref="A92:D92"/>
    <mergeCell ref="A93:D93"/>
    <mergeCell ref="J8:J9"/>
    <mergeCell ref="B81:D81"/>
    <mergeCell ref="A36:N36"/>
    <mergeCell ref="A37:N37"/>
  </mergeCells>
  <hyperlinks>
    <hyperlink ref="C32" r:id="rId1" display="http://www.arb.ca.gov/msprog/ordiesel/documents/Off-Road_Diesel_Stds.xls"/>
    <hyperlink ref="D31" r:id="rId2" display="http://www.arb.ca.gov/msprog/moyer/guidelines/2005_Carl_Moyer_Guidelines_Part4.pdf"/>
  </hyperlinks>
  <printOptions/>
  <pageMargins left="0.75" right="0.75" top="0.25" bottom="0.25" header="0" footer="0.25"/>
  <pageSetup fitToHeight="0" fitToWidth="1" horizontalDpi="600" verticalDpi="600" orientation="landscape" scale="61" r:id="rId6"/>
  <headerFooter alignWithMargins="0">
    <oddFooter>&amp;L&amp;7Rev. 05/25/2010&amp;RPage &amp;P of &amp;N</oddFooter>
  </headerFooter>
  <rowBreaks count="1" manualBreakCount="1">
    <brk id="62" max="255" man="1"/>
  </rowBreaks>
  <legacyDrawing r:id="rId5"/>
  <oleObjects>
    <oleObject progId="Word.Picture.8" shapeId="515585" r:id="rId3"/>
    <oleObject progId="Word.Picture.8" shapeId="52914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II - OFF-ROAD ENGINE EMISSION RATES &amp; COMPARISON OF UNCONTROLLED TO TIERED RATES AND TIERED TO TIERED RATES</dc:title>
  <dc:subject/>
  <dc:creator>gilles</dc:creator>
  <cp:keywords/>
  <dc:description/>
  <cp:lastModifiedBy>bradlein</cp:lastModifiedBy>
  <cp:lastPrinted>2010-05-25T18:47:28Z</cp:lastPrinted>
  <dcterms:created xsi:type="dcterms:W3CDTF">2006-08-30T23:48:24Z</dcterms:created>
  <dcterms:modified xsi:type="dcterms:W3CDTF">2010-05-25T20:23:54Z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